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ly\OneDrive - CGIAR\FTF BANA\13. Templates\01_Application Forms\"/>
    </mc:Choice>
  </mc:AlternateContent>
  <bookViews>
    <workbookView xWindow="0" yWindow="0" windowWidth="20490" windowHeight="7620" firstSheet="1" activeTab="1"/>
  </bookViews>
  <sheets>
    <sheet name="Budget Preparation Template" sheetId="1" state="hidden" r:id="rId1"/>
    <sheet name="Budget Template" sheetId="3" r:id="rId2"/>
    <sheet name="Actual Paid" sheetId="4" state="hidden" r:id="rId3"/>
    <sheet name="Gantt Chart" sheetId="2" r:id="rId4"/>
  </sheets>
  <definedNames>
    <definedName name="_xlnm._FilterDatabase" localSheetId="2" hidden="1">'Actual Paid'!$A$1:$AO$1</definedName>
    <definedName name="_xlnm._FilterDatabase" localSheetId="0" hidden="1">'Budget Preparation Template'!$A$8:$BY$17</definedName>
    <definedName name="_xlnm._FilterDatabase" localSheetId="1" hidden="1">'Budget Template'!$A$27:$EV$27</definedName>
    <definedName name="_xlnm._FilterDatabase" localSheetId="3" hidden="1">'Gantt Chart'!$A$7:$CU$27</definedName>
    <definedName name="_xlnm.Print_Area" localSheetId="0">'Budget Preparation Template'!$A$1:$P$163</definedName>
    <definedName name="_xlnm.Print_Area" localSheetId="1">'Budget Template'!$A$1:$BO$114</definedName>
    <definedName name="_xlnm.Print_Area" localSheetId="3">'Gantt Chart'!$A$1:$BF$30</definedName>
    <definedName name="_xlnm.Print_Titles" localSheetId="0">'Budget Preparation Template'!$7:$8</definedName>
    <definedName name="_xlnm.Print_Titles" localSheetId="1">'Budget Template'!$7:$8</definedName>
    <definedName name="_xlnm.Print_Titles" localSheetId="3">'Gantt Chart'!$6:$7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3" i="2" l="1"/>
  <c r="AO23" i="2"/>
  <c r="AL23" i="2"/>
  <c r="AI23" i="2"/>
  <c r="AF23" i="2"/>
  <c r="AC23" i="2"/>
  <c r="Y23" i="2"/>
  <c r="E23" i="2"/>
  <c r="BJ15" i="3"/>
  <c r="BG15" i="3" s="1"/>
  <c r="BI15" i="3"/>
  <c r="BH15" i="3"/>
  <c r="BE15" i="3"/>
  <c r="AR17" i="3"/>
  <c r="AR15" i="3"/>
  <c r="AE17" i="3"/>
  <c r="AE15" i="3"/>
  <c r="R17" i="3"/>
  <c r="R15" i="3"/>
  <c r="H15" i="3"/>
  <c r="I15" i="3"/>
  <c r="J15" i="3"/>
  <c r="BG110" i="3"/>
  <c r="BF110" i="3"/>
  <c r="AT110" i="3"/>
  <c r="AS110" i="3"/>
  <c r="AG110" i="3"/>
  <c r="AF110" i="3"/>
  <c r="T110" i="3"/>
  <c r="S110" i="3"/>
  <c r="G110" i="3"/>
  <c r="BB105" i="3"/>
  <c r="BA105" i="3"/>
  <c r="AZ105" i="3"/>
  <c r="AY105" i="3"/>
  <c r="AO105" i="3"/>
  <c r="AN105" i="3"/>
  <c r="AN106" i="3" s="1"/>
  <c r="AM105" i="3"/>
  <c r="AL105" i="3"/>
  <c r="AB105" i="3"/>
  <c r="AA105" i="3"/>
  <c r="Z105" i="3"/>
  <c r="Y105" i="3"/>
  <c r="O105" i="3"/>
  <c r="N105" i="3"/>
  <c r="M105" i="3"/>
  <c r="L105" i="3"/>
  <c r="DJ104" i="3"/>
  <c r="CH104" i="3"/>
  <c r="BO104" i="3"/>
  <c r="BN104" i="3"/>
  <c r="BM104" i="3"/>
  <c r="BL104" i="3"/>
  <c r="BK104" i="3"/>
  <c r="BG104" i="3"/>
  <c r="BF104" i="3"/>
  <c r="BE104" i="3"/>
  <c r="CI104" i="3" s="1"/>
  <c r="BD104" i="3"/>
  <c r="DN104" i="3" s="1"/>
  <c r="AU104" i="3"/>
  <c r="AW104" i="3" s="1"/>
  <c r="AH104" i="3"/>
  <c r="U104" i="3"/>
  <c r="H104" i="3"/>
  <c r="J104" i="3" s="1"/>
  <c r="CH103" i="3"/>
  <c r="BO103" i="3"/>
  <c r="BN103" i="3"/>
  <c r="BM103" i="3"/>
  <c r="BL103" i="3"/>
  <c r="BK103" i="3"/>
  <c r="BG103" i="3"/>
  <c r="DT103" i="3" s="1"/>
  <c r="BF103" i="3"/>
  <c r="BE103" i="3"/>
  <c r="CI103" i="3" s="1"/>
  <c r="BD103" i="3"/>
  <c r="AU103" i="3"/>
  <c r="AW103" i="3" s="1"/>
  <c r="AH103" i="3"/>
  <c r="U103" i="3"/>
  <c r="W103" i="3" s="1"/>
  <c r="H103" i="3"/>
  <c r="CH102" i="3"/>
  <c r="BO102" i="3"/>
  <c r="BN102" i="3"/>
  <c r="BM102" i="3"/>
  <c r="BL102" i="3"/>
  <c r="BK102" i="3"/>
  <c r="BG102" i="3"/>
  <c r="BF102" i="3"/>
  <c r="BE102" i="3"/>
  <c r="BD102" i="3"/>
  <c r="DP102" i="3" s="1"/>
  <c r="AU102" i="3"/>
  <c r="AW102" i="3" s="1"/>
  <c r="AH102" i="3"/>
  <c r="U102" i="3"/>
  <c r="V102" i="3" s="1"/>
  <c r="H102" i="3"/>
  <c r="CH101" i="3"/>
  <c r="BO101" i="3"/>
  <c r="BN101" i="3"/>
  <c r="BM101" i="3"/>
  <c r="BL101" i="3"/>
  <c r="BK101" i="3"/>
  <c r="BG101" i="3"/>
  <c r="DT101" i="3" s="1"/>
  <c r="BF101" i="3"/>
  <c r="BE101" i="3"/>
  <c r="CI101" i="3" s="1"/>
  <c r="BD101" i="3"/>
  <c r="AU101" i="3"/>
  <c r="AW101" i="3" s="1"/>
  <c r="AH101" i="3"/>
  <c r="AI101" i="3" s="1"/>
  <c r="U101" i="3"/>
  <c r="W101" i="3" s="1"/>
  <c r="H101" i="3"/>
  <c r="I101" i="3" s="1"/>
  <c r="CH100" i="3"/>
  <c r="BO100" i="3"/>
  <c r="BN100" i="3"/>
  <c r="BM100" i="3"/>
  <c r="BL100" i="3"/>
  <c r="BK100" i="3"/>
  <c r="BG100" i="3"/>
  <c r="BF100" i="3"/>
  <c r="BE100" i="3"/>
  <c r="CI100" i="3" s="1"/>
  <c r="BD100" i="3"/>
  <c r="AU100" i="3"/>
  <c r="AW100" i="3" s="1"/>
  <c r="AH100" i="3"/>
  <c r="AJ100" i="3" s="1"/>
  <c r="U100" i="3"/>
  <c r="W100" i="3" s="1"/>
  <c r="H100" i="3"/>
  <c r="J100" i="3" s="1"/>
  <c r="CH99" i="3"/>
  <c r="BO99" i="3"/>
  <c r="BN99" i="3"/>
  <c r="BM99" i="3"/>
  <c r="BL99" i="3"/>
  <c r="BK99" i="3"/>
  <c r="BG99" i="3"/>
  <c r="BF99" i="3"/>
  <c r="BE99" i="3"/>
  <c r="CI99" i="3" s="1"/>
  <c r="BD99" i="3"/>
  <c r="BC99" i="3"/>
  <c r="AU99" i="3"/>
  <c r="AH99" i="3"/>
  <c r="AJ99" i="3" s="1"/>
  <c r="U99" i="3"/>
  <c r="W99" i="3" s="1"/>
  <c r="H99" i="3"/>
  <c r="J99" i="3" s="1"/>
  <c r="BB98" i="3"/>
  <c r="BA98" i="3"/>
  <c r="AZ98" i="3"/>
  <c r="AY98" i="3"/>
  <c r="AO98" i="3"/>
  <c r="AN98" i="3"/>
  <c r="AM98" i="3"/>
  <c r="AL98" i="3"/>
  <c r="AB98" i="3"/>
  <c r="AA98" i="3"/>
  <c r="Z98" i="3"/>
  <c r="Y98" i="3"/>
  <c r="O98" i="3"/>
  <c r="N98" i="3"/>
  <c r="M98" i="3"/>
  <c r="L98" i="3"/>
  <c r="CH97" i="3"/>
  <c r="BO97" i="3"/>
  <c r="BN97" i="3"/>
  <c r="BM97" i="3"/>
  <c r="BL97" i="3"/>
  <c r="BK97" i="3"/>
  <c r="BG97" i="3"/>
  <c r="BF97" i="3"/>
  <c r="BE97" i="3"/>
  <c r="BD97" i="3"/>
  <c r="AU97" i="3"/>
  <c r="AV97" i="3" s="1"/>
  <c r="AH97" i="3"/>
  <c r="AJ97" i="3" s="1"/>
  <c r="U97" i="3"/>
  <c r="W97" i="3" s="1"/>
  <c r="H97" i="3"/>
  <c r="J97" i="3" s="1"/>
  <c r="CH96" i="3"/>
  <c r="BO96" i="3"/>
  <c r="BN96" i="3"/>
  <c r="BM96" i="3"/>
  <c r="BL96" i="3"/>
  <c r="BK96" i="3"/>
  <c r="BG96" i="3"/>
  <c r="BF96" i="3"/>
  <c r="BE96" i="3"/>
  <c r="CI96" i="3" s="1"/>
  <c r="BD96" i="3"/>
  <c r="AU96" i="3"/>
  <c r="AV96" i="3" s="1"/>
  <c r="AH96" i="3"/>
  <c r="AJ96" i="3" s="1"/>
  <c r="W96" i="3"/>
  <c r="U96" i="3"/>
  <c r="H96" i="3"/>
  <c r="CH95" i="3"/>
  <c r="BO95" i="3"/>
  <c r="BN95" i="3"/>
  <c r="BM95" i="3"/>
  <c r="BL95" i="3"/>
  <c r="BK95" i="3"/>
  <c r="BG95" i="3"/>
  <c r="BF95" i="3"/>
  <c r="BE95" i="3"/>
  <c r="BD95" i="3"/>
  <c r="AU95" i="3"/>
  <c r="AV95" i="3" s="1"/>
  <c r="AH95" i="3"/>
  <c r="AI95" i="3" s="1"/>
  <c r="U95" i="3"/>
  <c r="W95" i="3" s="1"/>
  <c r="H95" i="3"/>
  <c r="J95" i="3" s="1"/>
  <c r="CH94" i="3"/>
  <c r="BO94" i="3"/>
  <c r="BN94" i="3"/>
  <c r="BM94" i="3"/>
  <c r="BL94" i="3"/>
  <c r="BK94" i="3"/>
  <c r="BG94" i="3"/>
  <c r="BF94" i="3"/>
  <c r="BE94" i="3"/>
  <c r="CI94" i="3" s="1"/>
  <c r="BD94" i="3"/>
  <c r="AU94" i="3"/>
  <c r="AW94" i="3" s="1"/>
  <c r="AH94" i="3"/>
  <c r="U94" i="3"/>
  <c r="W94" i="3" s="1"/>
  <c r="H94" i="3"/>
  <c r="I94" i="3" s="1"/>
  <c r="CH93" i="3"/>
  <c r="BO93" i="3"/>
  <c r="BN93" i="3"/>
  <c r="BM93" i="3"/>
  <c r="BL93" i="3"/>
  <c r="BK93" i="3"/>
  <c r="BG93" i="3"/>
  <c r="CR93" i="3" s="1"/>
  <c r="BF93" i="3"/>
  <c r="BE93" i="3"/>
  <c r="BD93" i="3"/>
  <c r="AU93" i="3"/>
  <c r="AW93" i="3" s="1"/>
  <c r="AH93" i="3"/>
  <c r="AI93" i="3" s="1"/>
  <c r="U93" i="3"/>
  <c r="W93" i="3" s="1"/>
  <c r="H93" i="3"/>
  <c r="CH92" i="3"/>
  <c r="BO92" i="3"/>
  <c r="BN92" i="3"/>
  <c r="BM92" i="3"/>
  <c r="BL92" i="3"/>
  <c r="BK92" i="3"/>
  <c r="BG92" i="3"/>
  <c r="BF92" i="3"/>
  <c r="BE92" i="3"/>
  <c r="BD92" i="3"/>
  <c r="BC92" i="3"/>
  <c r="AU92" i="3"/>
  <c r="AH92" i="3"/>
  <c r="AI92" i="3" s="1"/>
  <c r="U92" i="3"/>
  <c r="H92" i="3"/>
  <c r="I92" i="3" s="1"/>
  <c r="CH84" i="3"/>
  <c r="BO84" i="3"/>
  <c r="BN84" i="3"/>
  <c r="BM84" i="3"/>
  <c r="BL84" i="3"/>
  <c r="BK84" i="3"/>
  <c r="BG84" i="3"/>
  <c r="BF84" i="3"/>
  <c r="BE84" i="3"/>
  <c r="BD84" i="3"/>
  <c r="BC84" i="3"/>
  <c r="AU84" i="3"/>
  <c r="AV84" i="3" s="1"/>
  <c r="AH84" i="3"/>
  <c r="AI84" i="3" s="1"/>
  <c r="U84" i="3"/>
  <c r="H84" i="3"/>
  <c r="J84" i="3" s="1"/>
  <c r="BB91" i="3"/>
  <c r="BA91" i="3"/>
  <c r="BA106" i="3" s="1"/>
  <c r="AZ91" i="3"/>
  <c r="AZ106" i="3" s="1"/>
  <c r="AY91" i="3"/>
  <c r="AY106" i="3" s="1"/>
  <c r="AO91" i="3"/>
  <c r="AN91" i="3"/>
  <c r="AM91" i="3"/>
  <c r="AM106" i="3" s="1"/>
  <c r="AL91" i="3"/>
  <c r="AL106" i="3" s="1"/>
  <c r="AB91" i="3"/>
  <c r="AB106" i="3" s="1"/>
  <c r="AA91" i="3"/>
  <c r="AA106" i="3" s="1"/>
  <c r="Z91" i="3"/>
  <c r="Z106" i="3" s="1"/>
  <c r="Y91" i="3"/>
  <c r="Y106" i="3" s="1"/>
  <c r="O91" i="3"/>
  <c r="N91" i="3"/>
  <c r="M91" i="3"/>
  <c r="M106" i="3" s="1"/>
  <c r="L91" i="3"/>
  <c r="CH90" i="3"/>
  <c r="BO90" i="3"/>
  <c r="BN90" i="3"/>
  <c r="BM90" i="3"/>
  <c r="BL90" i="3"/>
  <c r="BK90" i="3"/>
  <c r="BG90" i="3"/>
  <c r="BF90" i="3"/>
  <c r="BE90" i="3"/>
  <c r="BD90" i="3"/>
  <c r="AU90" i="3"/>
  <c r="AW90" i="3" s="1"/>
  <c r="AH90" i="3"/>
  <c r="AI90" i="3" s="1"/>
  <c r="U90" i="3"/>
  <c r="W90" i="3" s="1"/>
  <c r="H90" i="3"/>
  <c r="J90" i="3" s="1"/>
  <c r="CH89" i="3"/>
  <c r="BO89" i="3"/>
  <c r="BN89" i="3"/>
  <c r="BM89" i="3"/>
  <c r="BL89" i="3"/>
  <c r="BK89" i="3"/>
  <c r="BG89" i="3"/>
  <c r="BF89" i="3"/>
  <c r="BE89" i="3"/>
  <c r="BD89" i="3"/>
  <c r="AU89" i="3"/>
  <c r="AV89" i="3" s="1"/>
  <c r="AH89" i="3"/>
  <c r="AI89" i="3" s="1"/>
  <c r="U89" i="3"/>
  <c r="H89" i="3"/>
  <c r="CH88" i="3"/>
  <c r="BO88" i="3"/>
  <c r="BN88" i="3"/>
  <c r="BM88" i="3"/>
  <c r="BL88" i="3"/>
  <c r="BK88" i="3"/>
  <c r="BG88" i="3"/>
  <c r="BF88" i="3"/>
  <c r="BE88" i="3"/>
  <c r="CI88" i="3" s="1"/>
  <c r="BD88" i="3"/>
  <c r="AU88" i="3"/>
  <c r="AV88" i="3" s="1"/>
  <c r="AH88" i="3"/>
  <c r="U88" i="3"/>
  <c r="H88" i="3"/>
  <c r="I88" i="3" s="1"/>
  <c r="CH87" i="3"/>
  <c r="BO87" i="3"/>
  <c r="BN87" i="3"/>
  <c r="BM87" i="3"/>
  <c r="BL87" i="3"/>
  <c r="BK87" i="3"/>
  <c r="BG87" i="3"/>
  <c r="BF87" i="3"/>
  <c r="BE87" i="3"/>
  <c r="BD87" i="3"/>
  <c r="AU87" i="3"/>
  <c r="AV87" i="3" s="1"/>
  <c r="AH87" i="3"/>
  <c r="AI87" i="3" s="1"/>
  <c r="U87" i="3"/>
  <c r="H87" i="3"/>
  <c r="I87" i="3" s="1"/>
  <c r="CH86" i="3"/>
  <c r="BO86" i="3"/>
  <c r="BN86" i="3"/>
  <c r="BM86" i="3"/>
  <c r="BL86" i="3"/>
  <c r="BK86" i="3"/>
  <c r="BG86" i="3"/>
  <c r="BF86" i="3"/>
  <c r="BE86" i="3"/>
  <c r="CI86" i="3" s="1"/>
  <c r="BD86" i="3"/>
  <c r="AU86" i="3"/>
  <c r="AW86" i="3" s="1"/>
  <c r="AH86" i="3"/>
  <c r="AI86" i="3" s="1"/>
  <c r="U86" i="3"/>
  <c r="V86" i="3" s="1"/>
  <c r="H86" i="3"/>
  <c r="J86" i="3" s="1"/>
  <c r="CH85" i="3"/>
  <c r="BO85" i="3"/>
  <c r="BN85" i="3"/>
  <c r="BM85" i="3"/>
  <c r="BL85" i="3"/>
  <c r="BK85" i="3"/>
  <c r="BG85" i="3"/>
  <c r="BF85" i="3"/>
  <c r="BE85" i="3"/>
  <c r="BD85" i="3"/>
  <c r="BC85" i="3"/>
  <c r="AU85" i="3"/>
  <c r="AH85" i="3"/>
  <c r="AI85" i="3" s="1"/>
  <c r="U85" i="3"/>
  <c r="V85" i="3" s="1"/>
  <c r="H85" i="3"/>
  <c r="J85" i="3" s="1"/>
  <c r="BB83" i="3"/>
  <c r="BA83" i="3"/>
  <c r="AZ83" i="3"/>
  <c r="AY83" i="3"/>
  <c r="AO83" i="3"/>
  <c r="AN83" i="3"/>
  <c r="AM83" i="3"/>
  <c r="AL83" i="3"/>
  <c r="AB83" i="3"/>
  <c r="AA83" i="3"/>
  <c r="Z83" i="3"/>
  <c r="Y83" i="3"/>
  <c r="O83" i="3"/>
  <c r="N83" i="3"/>
  <c r="M83" i="3"/>
  <c r="L83" i="3"/>
  <c r="CH82" i="3"/>
  <c r="BO82" i="3"/>
  <c r="BN82" i="3"/>
  <c r="BM82" i="3"/>
  <c r="BL82" i="3"/>
  <c r="BK82" i="3"/>
  <c r="BG82" i="3"/>
  <c r="BF82" i="3"/>
  <c r="BE82" i="3"/>
  <c r="CI82" i="3" s="1"/>
  <c r="BD82" i="3"/>
  <c r="AU82" i="3"/>
  <c r="AH82" i="3"/>
  <c r="AI82" i="3" s="1"/>
  <c r="U82" i="3"/>
  <c r="W82" i="3" s="1"/>
  <c r="H82" i="3"/>
  <c r="J82" i="3" s="1"/>
  <c r="CH81" i="3"/>
  <c r="BO81" i="3"/>
  <c r="BN81" i="3"/>
  <c r="BM81" i="3"/>
  <c r="BL81" i="3"/>
  <c r="BK81" i="3"/>
  <c r="BG81" i="3"/>
  <c r="BF81" i="3"/>
  <c r="BE81" i="3"/>
  <c r="BD81" i="3"/>
  <c r="AU81" i="3"/>
  <c r="AW81" i="3" s="1"/>
  <c r="AH81" i="3"/>
  <c r="AJ81" i="3" s="1"/>
  <c r="U81" i="3"/>
  <c r="H81" i="3"/>
  <c r="I81" i="3" s="1"/>
  <c r="CH80" i="3"/>
  <c r="BO80" i="3"/>
  <c r="BN80" i="3"/>
  <c r="BM80" i="3"/>
  <c r="BL80" i="3"/>
  <c r="BK80" i="3"/>
  <c r="BG80" i="3"/>
  <c r="BF80" i="3"/>
  <c r="BE80" i="3"/>
  <c r="CI80" i="3" s="1"/>
  <c r="BD80" i="3"/>
  <c r="AU80" i="3"/>
  <c r="AH80" i="3"/>
  <c r="AJ80" i="3" s="1"/>
  <c r="U80" i="3"/>
  <c r="W80" i="3" s="1"/>
  <c r="H80" i="3"/>
  <c r="CH79" i="3"/>
  <c r="BO79" i="3"/>
  <c r="BN79" i="3"/>
  <c r="BM79" i="3"/>
  <c r="BL79" i="3"/>
  <c r="BK79" i="3"/>
  <c r="BG79" i="3"/>
  <c r="BF79" i="3"/>
  <c r="BE79" i="3"/>
  <c r="CI79" i="3" s="1"/>
  <c r="BD79" i="3"/>
  <c r="AU79" i="3"/>
  <c r="AH79" i="3"/>
  <c r="AJ79" i="3" s="1"/>
  <c r="U79" i="3"/>
  <c r="H79" i="3"/>
  <c r="CH78" i="3"/>
  <c r="BO78" i="3"/>
  <c r="BN78" i="3"/>
  <c r="BM78" i="3"/>
  <c r="BL78" i="3"/>
  <c r="BK78" i="3"/>
  <c r="BG78" i="3"/>
  <c r="BF78" i="3"/>
  <c r="BE78" i="3"/>
  <c r="CI78" i="3" s="1"/>
  <c r="BD78" i="3"/>
  <c r="AU78" i="3"/>
  <c r="AH78" i="3"/>
  <c r="AI78" i="3" s="1"/>
  <c r="U78" i="3"/>
  <c r="V78" i="3" s="1"/>
  <c r="H78" i="3"/>
  <c r="J78" i="3" s="1"/>
  <c r="CH77" i="3"/>
  <c r="BO77" i="3"/>
  <c r="BN77" i="3"/>
  <c r="BM77" i="3"/>
  <c r="BL77" i="3"/>
  <c r="BK77" i="3"/>
  <c r="BG77" i="3"/>
  <c r="BF77" i="3"/>
  <c r="BE77" i="3"/>
  <c r="CI77" i="3" s="1"/>
  <c r="BD77" i="3"/>
  <c r="AV77" i="3"/>
  <c r="AU77" i="3"/>
  <c r="AW77" i="3" s="1"/>
  <c r="AH77" i="3"/>
  <c r="AJ77" i="3" s="1"/>
  <c r="U77" i="3"/>
  <c r="H77" i="3"/>
  <c r="I77" i="3" s="1"/>
  <c r="CH76" i="3"/>
  <c r="BO76" i="3"/>
  <c r="BN76" i="3"/>
  <c r="BM76" i="3"/>
  <c r="BL76" i="3"/>
  <c r="BK76" i="3"/>
  <c r="BG76" i="3"/>
  <c r="BF76" i="3"/>
  <c r="BE76" i="3"/>
  <c r="BD76" i="3"/>
  <c r="AU76" i="3"/>
  <c r="AW76" i="3" s="1"/>
  <c r="AH76" i="3"/>
  <c r="AJ76" i="3" s="1"/>
  <c r="U76" i="3"/>
  <c r="W76" i="3" s="1"/>
  <c r="H76" i="3"/>
  <c r="J76" i="3" s="1"/>
  <c r="CH75" i="3"/>
  <c r="BO75" i="3"/>
  <c r="BN75" i="3"/>
  <c r="BM75" i="3"/>
  <c r="BL75" i="3"/>
  <c r="BK75" i="3"/>
  <c r="BG75" i="3"/>
  <c r="BF75" i="3"/>
  <c r="BE75" i="3"/>
  <c r="CI75" i="3" s="1"/>
  <c r="BD75" i="3"/>
  <c r="AU75" i="3"/>
  <c r="AV75" i="3" s="1"/>
  <c r="AH75" i="3"/>
  <c r="AJ75" i="3" s="1"/>
  <c r="U75" i="3"/>
  <c r="H75" i="3"/>
  <c r="J75" i="3" s="1"/>
  <c r="CH74" i="3"/>
  <c r="BO74" i="3"/>
  <c r="BN74" i="3"/>
  <c r="BM74" i="3"/>
  <c r="BL74" i="3"/>
  <c r="BK74" i="3"/>
  <c r="BG74" i="3"/>
  <c r="BF74" i="3"/>
  <c r="BE74" i="3"/>
  <c r="CI74" i="3" s="1"/>
  <c r="BD74" i="3"/>
  <c r="AU74" i="3"/>
  <c r="AH74" i="3"/>
  <c r="AI74" i="3" s="1"/>
  <c r="U74" i="3"/>
  <c r="V74" i="3" s="1"/>
  <c r="H74" i="3"/>
  <c r="J74" i="3" s="1"/>
  <c r="CH73" i="3"/>
  <c r="BO73" i="3"/>
  <c r="BN73" i="3"/>
  <c r="BM73" i="3"/>
  <c r="BL73" i="3"/>
  <c r="BK73" i="3"/>
  <c r="BG73" i="3"/>
  <c r="BF73" i="3"/>
  <c r="BE73" i="3"/>
  <c r="BD73" i="3"/>
  <c r="AU73" i="3"/>
  <c r="AV73" i="3" s="1"/>
  <c r="AH73" i="3"/>
  <c r="AJ73" i="3" s="1"/>
  <c r="U73" i="3"/>
  <c r="W73" i="3" s="1"/>
  <c r="H73" i="3"/>
  <c r="J73" i="3" s="1"/>
  <c r="CH72" i="3"/>
  <c r="BO72" i="3"/>
  <c r="BN72" i="3"/>
  <c r="BM72" i="3"/>
  <c r="BL72" i="3"/>
  <c r="BK72" i="3"/>
  <c r="BG72" i="3"/>
  <c r="BF72" i="3"/>
  <c r="BE72" i="3"/>
  <c r="BD72" i="3"/>
  <c r="AU72" i="3"/>
  <c r="AH72" i="3"/>
  <c r="U72" i="3"/>
  <c r="H72" i="3"/>
  <c r="I72" i="3" s="1"/>
  <c r="CH71" i="3"/>
  <c r="BO71" i="3"/>
  <c r="BN71" i="3"/>
  <c r="BM71" i="3"/>
  <c r="BL71" i="3"/>
  <c r="BK71" i="3"/>
  <c r="BG71" i="3"/>
  <c r="BF71" i="3"/>
  <c r="BE71" i="3"/>
  <c r="CI71" i="3" s="1"/>
  <c r="BD71" i="3"/>
  <c r="AU71" i="3"/>
  <c r="AH71" i="3"/>
  <c r="AJ71" i="3" s="1"/>
  <c r="U71" i="3"/>
  <c r="W71" i="3" s="1"/>
  <c r="H71" i="3"/>
  <c r="J71" i="3" s="1"/>
  <c r="CH70" i="3"/>
  <c r="BO70" i="3"/>
  <c r="BN70" i="3"/>
  <c r="BM70" i="3"/>
  <c r="BL70" i="3"/>
  <c r="BK70" i="3"/>
  <c r="BG70" i="3"/>
  <c r="BF70" i="3"/>
  <c r="BE70" i="3"/>
  <c r="CI70" i="3" s="1"/>
  <c r="BD70" i="3"/>
  <c r="BC70" i="3"/>
  <c r="AU70" i="3"/>
  <c r="AH70" i="3"/>
  <c r="AJ70" i="3" s="1"/>
  <c r="U70" i="3"/>
  <c r="H70" i="3"/>
  <c r="J70" i="3" s="1"/>
  <c r="BB69" i="3"/>
  <c r="BA69" i="3"/>
  <c r="AZ69" i="3"/>
  <c r="AY69" i="3"/>
  <c r="AO69" i="3"/>
  <c r="AN69" i="3"/>
  <c r="AM69" i="3"/>
  <c r="AL69" i="3"/>
  <c r="AB69" i="3"/>
  <c r="AA69" i="3"/>
  <c r="Z69" i="3"/>
  <c r="Y69" i="3"/>
  <c r="O69" i="3"/>
  <c r="N69" i="3"/>
  <c r="M69" i="3"/>
  <c r="L69" i="3"/>
  <c r="CH68" i="3"/>
  <c r="BO68" i="3"/>
  <c r="BN68" i="3"/>
  <c r="BM68" i="3"/>
  <c r="BL68" i="3"/>
  <c r="BK68" i="3"/>
  <c r="BG68" i="3"/>
  <c r="BF68" i="3"/>
  <c r="BE68" i="3"/>
  <c r="BD68" i="3"/>
  <c r="AU68" i="3"/>
  <c r="AH68" i="3"/>
  <c r="AJ68" i="3" s="1"/>
  <c r="U68" i="3"/>
  <c r="H68" i="3"/>
  <c r="J68" i="3" s="1"/>
  <c r="CH67" i="3"/>
  <c r="BO67" i="3"/>
  <c r="BN67" i="3"/>
  <c r="BM67" i="3"/>
  <c r="BL67" i="3"/>
  <c r="BK67" i="3"/>
  <c r="BG67" i="3"/>
  <c r="BF67" i="3"/>
  <c r="BE67" i="3"/>
  <c r="CI67" i="3" s="1"/>
  <c r="BD67" i="3"/>
  <c r="AU67" i="3"/>
  <c r="AW67" i="3" s="1"/>
  <c r="AH67" i="3"/>
  <c r="AJ67" i="3" s="1"/>
  <c r="U67" i="3"/>
  <c r="H67" i="3"/>
  <c r="I67" i="3" s="1"/>
  <c r="CH66" i="3"/>
  <c r="BO66" i="3"/>
  <c r="BN66" i="3"/>
  <c r="BM66" i="3"/>
  <c r="BL66" i="3"/>
  <c r="BK66" i="3"/>
  <c r="BG66" i="3"/>
  <c r="BF66" i="3"/>
  <c r="BE66" i="3"/>
  <c r="CI66" i="3" s="1"/>
  <c r="BD66" i="3"/>
  <c r="AU66" i="3"/>
  <c r="AW66" i="3" s="1"/>
  <c r="AH66" i="3"/>
  <c r="AJ66" i="3" s="1"/>
  <c r="U66" i="3"/>
  <c r="H66" i="3"/>
  <c r="CH65" i="3"/>
  <c r="BO65" i="3"/>
  <c r="BN65" i="3"/>
  <c r="BM65" i="3"/>
  <c r="BL65" i="3"/>
  <c r="BK65" i="3"/>
  <c r="BG65" i="3"/>
  <c r="BF65" i="3"/>
  <c r="BE65" i="3"/>
  <c r="BD65" i="3"/>
  <c r="AU65" i="3"/>
  <c r="AV65" i="3" s="1"/>
  <c r="AH65" i="3"/>
  <c r="AJ65" i="3" s="1"/>
  <c r="U65" i="3"/>
  <c r="W65" i="3" s="1"/>
  <c r="H65" i="3"/>
  <c r="CH64" i="3"/>
  <c r="BO64" i="3"/>
  <c r="BN64" i="3"/>
  <c r="BM64" i="3"/>
  <c r="BL64" i="3"/>
  <c r="BK64" i="3"/>
  <c r="BG64" i="3"/>
  <c r="BF64" i="3"/>
  <c r="BE64" i="3"/>
  <c r="BD64" i="3"/>
  <c r="AU64" i="3"/>
  <c r="AV64" i="3" s="1"/>
  <c r="AH64" i="3"/>
  <c r="AJ64" i="3" s="1"/>
  <c r="U64" i="3"/>
  <c r="H64" i="3"/>
  <c r="J64" i="3" s="1"/>
  <c r="CH63" i="3"/>
  <c r="BO63" i="3"/>
  <c r="BN63" i="3"/>
  <c r="BM63" i="3"/>
  <c r="BL63" i="3"/>
  <c r="BK63" i="3"/>
  <c r="BG63" i="3"/>
  <c r="BF63" i="3"/>
  <c r="BE63" i="3"/>
  <c r="CI63" i="3" s="1"/>
  <c r="BD63" i="3"/>
  <c r="AU63" i="3"/>
  <c r="AW63" i="3" s="1"/>
  <c r="AH63" i="3"/>
  <c r="AJ63" i="3" s="1"/>
  <c r="U63" i="3"/>
  <c r="W63" i="3" s="1"/>
  <c r="H63" i="3"/>
  <c r="CH62" i="3"/>
  <c r="BO62" i="3"/>
  <c r="BN62" i="3"/>
  <c r="BM62" i="3"/>
  <c r="BL62" i="3"/>
  <c r="BK62" i="3"/>
  <c r="BG62" i="3"/>
  <c r="BF62" i="3"/>
  <c r="BE62" i="3"/>
  <c r="CI62" i="3" s="1"/>
  <c r="BD62" i="3"/>
  <c r="AU62" i="3"/>
  <c r="AV62" i="3" s="1"/>
  <c r="AH62" i="3"/>
  <c r="AJ62" i="3" s="1"/>
  <c r="U62" i="3"/>
  <c r="H62" i="3"/>
  <c r="J62" i="3" s="1"/>
  <c r="CH61" i="3"/>
  <c r="BO61" i="3"/>
  <c r="BN61" i="3"/>
  <c r="BM61" i="3"/>
  <c r="BL61" i="3"/>
  <c r="BK61" i="3"/>
  <c r="BG61" i="3"/>
  <c r="BF61" i="3"/>
  <c r="BE61" i="3"/>
  <c r="CI61" i="3" s="1"/>
  <c r="BD61" i="3"/>
  <c r="AU61" i="3"/>
  <c r="AW61" i="3" s="1"/>
  <c r="AH61" i="3"/>
  <c r="U61" i="3"/>
  <c r="V61" i="3" s="1"/>
  <c r="H61" i="3"/>
  <c r="J61" i="3" s="1"/>
  <c r="CH60" i="3"/>
  <c r="BO60" i="3"/>
  <c r="BN60" i="3"/>
  <c r="BM60" i="3"/>
  <c r="BL60" i="3"/>
  <c r="BK60" i="3"/>
  <c r="BG60" i="3"/>
  <c r="BF60" i="3"/>
  <c r="BE60" i="3"/>
  <c r="BD60" i="3"/>
  <c r="AU60" i="3"/>
  <c r="AH60" i="3"/>
  <c r="AJ60" i="3" s="1"/>
  <c r="U60" i="3"/>
  <c r="W60" i="3" s="1"/>
  <c r="H60" i="3"/>
  <c r="CH59" i="3"/>
  <c r="BO59" i="3"/>
  <c r="BN59" i="3"/>
  <c r="BM59" i="3"/>
  <c r="BL59" i="3"/>
  <c r="BK59" i="3"/>
  <c r="BG59" i="3"/>
  <c r="BF59" i="3"/>
  <c r="BE59" i="3"/>
  <c r="BD59" i="3"/>
  <c r="AU59" i="3"/>
  <c r="AW59" i="3" s="1"/>
  <c r="AH59" i="3"/>
  <c r="AJ59" i="3" s="1"/>
  <c r="U59" i="3"/>
  <c r="V59" i="3" s="1"/>
  <c r="H59" i="3"/>
  <c r="J59" i="3" s="1"/>
  <c r="CH58" i="3"/>
  <c r="BO58" i="3"/>
  <c r="BN58" i="3"/>
  <c r="BM58" i="3"/>
  <c r="BL58" i="3"/>
  <c r="BK58" i="3"/>
  <c r="BG58" i="3"/>
  <c r="BF58" i="3"/>
  <c r="BE58" i="3"/>
  <c r="BD58" i="3"/>
  <c r="AU58" i="3"/>
  <c r="AW58" i="3" s="1"/>
  <c r="AH58" i="3"/>
  <c r="AI58" i="3" s="1"/>
  <c r="U58" i="3"/>
  <c r="W58" i="3" s="1"/>
  <c r="H58" i="3"/>
  <c r="CH57" i="3"/>
  <c r="BO57" i="3"/>
  <c r="BN57" i="3"/>
  <c r="BM57" i="3"/>
  <c r="BL57" i="3"/>
  <c r="BK57" i="3"/>
  <c r="BG57" i="3"/>
  <c r="BF57" i="3"/>
  <c r="BE57" i="3"/>
  <c r="BD57" i="3"/>
  <c r="AU57" i="3"/>
  <c r="AW57" i="3" s="1"/>
  <c r="AH57" i="3"/>
  <c r="AI57" i="3" s="1"/>
  <c r="U57" i="3"/>
  <c r="W57" i="3" s="1"/>
  <c r="H57" i="3"/>
  <c r="I57" i="3" s="1"/>
  <c r="CH56" i="3"/>
  <c r="BO56" i="3"/>
  <c r="BN56" i="3"/>
  <c r="BM56" i="3"/>
  <c r="BL56" i="3"/>
  <c r="BK56" i="3"/>
  <c r="BG56" i="3"/>
  <c r="BF56" i="3"/>
  <c r="BE56" i="3"/>
  <c r="CI56" i="3" s="1"/>
  <c r="BD56" i="3"/>
  <c r="BC56" i="3"/>
  <c r="AU56" i="3"/>
  <c r="AV56" i="3" s="1"/>
  <c r="AH56" i="3"/>
  <c r="AJ56" i="3" s="1"/>
  <c r="U56" i="3"/>
  <c r="W56" i="3" s="1"/>
  <c r="H56" i="3"/>
  <c r="J56" i="3" s="1"/>
  <c r="BB55" i="3"/>
  <c r="BA55" i="3"/>
  <c r="AZ55" i="3"/>
  <c r="AY55" i="3"/>
  <c r="AO55" i="3"/>
  <c r="AN55" i="3"/>
  <c r="AM55" i="3"/>
  <c r="AL55" i="3"/>
  <c r="AB55" i="3"/>
  <c r="AA55" i="3"/>
  <c r="Z55" i="3"/>
  <c r="Y55" i="3"/>
  <c r="O55" i="3"/>
  <c r="N55" i="3"/>
  <c r="M55" i="3"/>
  <c r="L55" i="3"/>
  <c r="CH54" i="3"/>
  <c r="BO54" i="3"/>
  <c r="BN54" i="3"/>
  <c r="BM54" i="3"/>
  <c r="BL54" i="3"/>
  <c r="BK54" i="3"/>
  <c r="BG54" i="3"/>
  <c r="BF54" i="3"/>
  <c r="BE54" i="3"/>
  <c r="BD54" i="3"/>
  <c r="BC54" i="3"/>
  <c r="AU54" i="3"/>
  <c r="AH54" i="3"/>
  <c r="U54" i="3"/>
  <c r="H54" i="3"/>
  <c r="CH53" i="3"/>
  <c r="BO53" i="3"/>
  <c r="BN53" i="3"/>
  <c r="BM53" i="3"/>
  <c r="BL53" i="3"/>
  <c r="BK53" i="3"/>
  <c r="BG53" i="3"/>
  <c r="BF53" i="3"/>
  <c r="BE53" i="3"/>
  <c r="BD53" i="3"/>
  <c r="BC53" i="3"/>
  <c r="AU53" i="3"/>
  <c r="AH53" i="3"/>
  <c r="U53" i="3"/>
  <c r="V53" i="3" s="1"/>
  <c r="H53" i="3"/>
  <c r="J53" i="3" s="1"/>
  <c r="CH52" i="3"/>
  <c r="BO52" i="3"/>
  <c r="BN52" i="3"/>
  <c r="BM52" i="3"/>
  <c r="BL52" i="3"/>
  <c r="BK52" i="3"/>
  <c r="BG52" i="3"/>
  <c r="BF52" i="3"/>
  <c r="BE52" i="3"/>
  <c r="BD52" i="3"/>
  <c r="BC52" i="3"/>
  <c r="AU52" i="3"/>
  <c r="AH52" i="3"/>
  <c r="AI52" i="3" s="1"/>
  <c r="U52" i="3"/>
  <c r="W52" i="3" s="1"/>
  <c r="H52" i="3"/>
  <c r="J52" i="3" s="1"/>
  <c r="CH51" i="3"/>
  <c r="BO51" i="3"/>
  <c r="BN51" i="3"/>
  <c r="BM51" i="3"/>
  <c r="BL51" i="3"/>
  <c r="BK51" i="3"/>
  <c r="BG51" i="3"/>
  <c r="BF51" i="3"/>
  <c r="BE51" i="3"/>
  <c r="CI51" i="3" s="1"/>
  <c r="BD51" i="3"/>
  <c r="BC51" i="3"/>
  <c r="AU51" i="3"/>
  <c r="AW51" i="3" s="1"/>
  <c r="AH51" i="3"/>
  <c r="AJ51" i="3" s="1"/>
  <c r="U51" i="3"/>
  <c r="H51" i="3"/>
  <c r="I51" i="3" s="1"/>
  <c r="CH50" i="3"/>
  <c r="BO50" i="3"/>
  <c r="BN50" i="3"/>
  <c r="BM50" i="3"/>
  <c r="BL50" i="3"/>
  <c r="BK50" i="3"/>
  <c r="BG50" i="3"/>
  <c r="BF50" i="3"/>
  <c r="BE50" i="3"/>
  <c r="CI50" i="3" s="1"/>
  <c r="BD50" i="3"/>
  <c r="BC50" i="3"/>
  <c r="AU50" i="3"/>
  <c r="AW50" i="3" s="1"/>
  <c r="AH50" i="3"/>
  <c r="AJ50" i="3" s="1"/>
  <c r="U50" i="3"/>
  <c r="H50" i="3"/>
  <c r="I50" i="3" s="1"/>
  <c r="CH49" i="3"/>
  <c r="BO49" i="3"/>
  <c r="BN49" i="3"/>
  <c r="BM49" i="3"/>
  <c r="BL49" i="3"/>
  <c r="BK49" i="3"/>
  <c r="BG49" i="3"/>
  <c r="BF49" i="3"/>
  <c r="BE49" i="3"/>
  <c r="CI49" i="3" s="1"/>
  <c r="BD49" i="3"/>
  <c r="BC49" i="3"/>
  <c r="AU49" i="3"/>
  <c r="AW49" i="3" s="1"/>
  <c r="AH49" i="3"/>
  <c r="AI49" i="3" s="1"/>
  <c r="U49" i="3"/>
  <c r="V49" i="3" s="1"/>
  <c r="H49" i="3"/>
  <c r="CH48" i="3"/>
  <c r="BO48" i="3"/>
  <c r="BN48" i="3"/>
  <c r="BM48" i="3"/>
  <c r="BL48" i="3"/>
  <c r="BK48" i="3"/>
  <c r="BG48" i="3"/>
  <c r="BF48" i="3"/>
  <c r="BE48" i="3"/>
  <c r="CI48" i="3" s="1"/>
  <c r="BD48" i="3"/>
  <c r="BC48" i="3"/>
  <c r="AU48" i="3"/>
  <c r="AV48" i="3" s="1"/>
  <c r="AH48" i="3"/>
  <c r="AI48" i="3" s="1"/>
  <c r="U48" i="3"/>
  <c r="H48" i="3"/>
  <c r="CH47" i="3"/>
  <c r="BO47" i="3"/>
  <c r="BN47" i="3"/>
  <c r="BM47" i="3"/>
  <c r="BL47" i="3"/>
  <c r="BK47" i="3"/>
  <c r="BG47" i="3"/>
  <c r="BF47" i="3"/>
  <c r="BE47" i="3"/>
  <c r="BD47" i="3"/>
  <c r="BC47" i="3"/>
  <c r="AU47" i="3"/>
  <c r="AH47" i="3"/>
  <c r="AI47" i="3" s="1"/>
  <c r="U47" i="3"/>
  <c r="H47" i="3"/>
  <c r="CH46" i="3"/>
  <c r="BO46" i="3"/>
  <c r="BN46" i="3"/>
  <c r="BM46" i="3"/>
  <c r="BL46" i="3"/>
  <c r="BK46" i="3"/>
  <c r="BG46" i="3"/>
  <c r="BF46" i="3"/>
  <c r="BE46" i="3"/>
  <c r="BD46" i="3"/>
  <c r="BC46" i="3"/>
  <c r="AU46" i="3"/>
  <c r="AV46" i="3" s="1"/>
  <c r="AH46" i="3"/>
  <c r="U46" i="3"/>
  <c r="W46" i="3" s="1"/>
  <c r="H46" i="3"/>
  <c r="CH45" i="3"/>
  <c r="BO45" i="3"/>
  <c r="BN45" i="3"/>
  <c r="BM45" i="3"/>
  <c r="BL45" i="3"/>
  <c r="BK45" i="3"/>
  <c r="BG45" i="3"/>
  <c r="BF45" i="3"/>
  <c r="BE45" i="3"/>
  <c r="BD45" i="3"/>
  <c r="BC45" i="3"/>
  <c r="AU45" i="3"/>
  <c r="AW45" i="3" s="1"/>
  <c r="AH45" i="3"/>
  <c r="U45" i="3"/>
  <c r="H45" i="3"/>
  <c r="CH44" i="3"/>
  <c r="BO44" i="3"/>
  <c r="BN44" i="3"/>
  <c r="BM44" i="3"/>
  <c r="BL44" i="3"/>
  <c r="BK44" i="3"/>
  <c r="BG44" i="3"/>
  <c r="BF44" i="3"/>
  <c r="BE44" i="3"/>
  <c r="BD44" i="3"/>
  <c r="BC44" i="3"/>
  <c r="AU44" i="3"/>
  <c r="AH44" i="3"/>
  <c r="AI44" i="3" s="1"/>
  <c r="U44" i="3"/>
  <c r="H44" i="3"/>
  <c r="I44" i="3" s="1"/>
  <c r="CH43" i="3"/>
  <c r="BO43" i="3"/>
  <c r="BN43" i="3"/>
  <c r="BM43" i="3"/>
  <c r="BL43" i="3"/>
  <c r="BK43" i="3"/>
  <c r="BG43" i="3"/>
  <c r="BF43" i="3"/>
  <c r="BE43" i="3"/>
  <c r="BD43" i="3"/>
  <c r="BC43" i="3"/>
  <c r="AU43" i="3"/>
  <c r="AV43" i="3" s="1"/>
  <c r="AH43" i="3"/>
  <c r="U43" i="3"/>
  <c r="H43" i="3"/>
  <c r="CH42" i="3"/>
  <c r="BO42" i="3"/>
  <c r="BN42" i="3"/>
  <c r="BM42" i="3"/>
  <c r="BL42" i="3"/>
  <c r="BK42" i="3"/>
  <c r="BG42" i="3"/>
  <c r="BF42" i="3"/>
  <c r="BE42" i="3"/>
  <c r="CI42" i="3" s="1"/>
  <c r="BD42" i="3"/>
  <c r="BC42" i="3"/>
  <c r="AU42" i="3"/>
  <c r="AW42" i="3" s="1"/>
  <c r="AH42" i="3"/>
  <c r="U42" i="3"/>
  <c r="H42" i="3"/>
  <c r="BB41" i="3"/>
  <c r="BA41" i="3"/>
  <c r="BA108" i="3" s="1"/>
  <c r="BA112" i="3" s="1"/>
  <c r="BA114" i="3" s="1"/>
  <c r="AZ41" i="3"/>
  <c r="AY41" i="3"/>
  <c r="AO41" i="3"/>
  <c r="AN41" i="3"/>
  <c r="AM41" i="3"/>
  <c r="AM108" i="3" s="1"/>
  <c r="AM112" i="3" s="1"/>
  <c r="AM114" i="3" s="1"/>
  <c r="AL41" i="3"/>
  <c r="AB41" i="3"/>
  <c r="AA41" i="3"/>
  <c r="AA108" i="3" s="1"/>
  <c r="AA112" i="3" s="1"/>
  <c r="AA114" i="3" s="1"/>
  <c r="Z41" i="3"/>
  <c r="Y41" i="3"/>
  <c r="L41" i="3"/>
  <c r="M41" i="3"/>
  <c r="N41" i="3"/>
  <c r="O41" i="3"/>
  <c r="BC29" i="3"/>
  <c r="BD29" i="3"/>
  <c r="BE29" i="3"/>
  <c r="BF29" i="3"/>
  <c r="BG29" i="3"/>
  <c r="BK29" i="3"/>
  <c r="BL29" i="3"/>
  <c r="BM29" i="3"/>
  <c r="BN29" i="3"/>
  <c r="BO29" i="3"/>
  <c r="CH29" i="3"/>
  <c r="CI29" i="3" s="1"/>
  <c r="BC30" i="3"/>
  <c r="BD30" i="3"/>
  <c r="BE30" i="3"/>
  <c r="BF30" i="3"/>
  <c r="BG30" i="3"/>
  <c r="BK30" i="3"/>
  <c r="BL30" i="3"/>
  <c r="BM30" i="3"/>
  <c r="BN30" i="3"/>
  <c r="BO30" i="3"/>
  <c r="CH30" i="3"/>
  <c r="BC31" i="3"/>
  <c r="BD31" i="3"/>
  <c r="BE31" i="3"/>
  <c r="BF31" i="3"/>
  <c r="BG31" i="3"/>
  <c r="BK31" i="3"/>
  <c r="BL31" i="3"/>
  <c r="BM31" i="3"/>
  <c r="BN31" i="3"/>
  <c r="BO31" i="3"/>
  <c r="CH31" i="3"/>
  <c r="BC32" i="3"/>
  <c r="BD32" i="3"/>
  <c r="BE32" i="3"/>
  <c r="BF32" i="3"/>
  <c r="BG32" i="3"/>
  <c r="BK32" i="3"/>
  <c r="BL32" i="3"/>
  <c r="BM32" i="3"/>
  <c r="BN32" i="3"/>
  <c r="BO32" i="3"/>
  <c r="CH32" i="3"/>
  <c r="BC33" i="3"/>
  <c r="BD33" i="3"/>
  <c r="BE33" i="3"/>
  <c r="BF33" i="3"/>
  <c r="BG33" i="3"/>
  <c r="BK33" i="3"/>
  <c r="BL33" i="3"/>
  <c r="BM33" i="3"/>
  <c r="BN33" i="3"/>
  <c r="BO33" i="3"/>
  <c r="CH33" i="3"/>
  <c r="BC34" i="3"/>
  <c r="BD34" i="3"/>
  <c r="BE34" i="3"/>
  <c r="BF34" i="3"/>
  <c r="BG34" i="3"/>
  <c r="BK34" i="3"/>
  <c r="BL34" i="3"/>
  <c r="BM34" i="3"/>
  <c r="BN34" i="3"/>
  <c r="BO34" i="3"/>
  <c r="CH34" i="3"/>
  <c r="BC35" i="3"/>
  <c r="BD35" i="3"/>
  <c r="BE35" i="3"/>
  <c r="BF35" i="3"/>
  <c r="BG35" i="3"/>
  <c r="BK35" i="3"/>
  <c r="BL35" i="3"/>
  <c r="BM35" i="3"/>
  <c r="BN35" i="3"/>
  <c r="BO35" i="3"/>
  <c r="CH35" i="3"/>
  <c r="CI35" i="3" s="1"/>
  <c r="BC36" i="3"/>
  <c r="BD36" i="3"/>
  <c r="BE36" i="3"/>
  <c r="BF36" i="3"/>
  <c r="BG36" i="3"/>
  <c r="BK36" i="3"/>
  <c r="BL36" i="3"/>
  <c r="BM36" i="3"/>
  <c r="BN36" i="3"/>
  <c r="BO36" i="3"/>
  <c r="CH36" i="3"/>
  <c r="BC37" i="3"/>
  <c r="BD37" i="3"/>
  <c r="BE37" i="3"/>
  <c r="BF37" i="3"/>
  <c r="BG37" i="3"/>
  <c r="BK37" i="3"/>
  <c r="BL37" i="3"/>
  <c r="BM37" i="3"/>
  <c r="BN37" i="3"/>
  <c r="BO37" i="3"/>
  <c r="CH37" i="3"/>
  <c r="BC38" i="3"/>
  <c r="BD38" i="3"/>
  <c r="BE38" i="3"/>
  <c r="BF38" i="3"/>
  <c r="BG38" i="3"/>
  <c r="BK38" i="3"/>
  <c r="BL38" i="3"/>
  <c r="BM38" i="3"/>
  <c r="BN38" i="3"/>
  <c r="BO38" i="3"/>
  <c r="CH38" i="3"/>
  <c r="BC39" i="3"/>
  <c r="BD39" i="3"/>
  <c r="BE39" i="3"/>
  <c r="BF39" i="3"/>
  <c r="BG39" i="3"/>
  <c r="BK39" i="3"/>
  <c r="BL39" i="3"/>
  <c r="BM39" i="3"/>
  <c r="BN39" i="3"/>
  <c r="BO39" i="3"/>
  <c r="CH39" i="3"/>
  <c r="BC40" i="3"/>
  <c r="BD40" i="3"/>
  <c r="BE40" i="3"/>
  <c r="BF40" i="3"/>
  <c r="BG40" i="3"/>
  <c r="BK40" i="3"/>
  <c r="BL40" i="3"/>
  <c r="BM40" i="3"/>
  <c r="BN40" i="3"/>
  <c r="BO40" i="3"/>
  <c r="CH40" i="3"/>
  <c r="BE28" i="3"/>
  <c r="BK28" i="3"/>
  <c r="BL28" i="3"/>
  <c r="BM28" i="3"/>
  <c r="BN28" i="3"/>
  <c r="BO28" i="3"/>
  <c r="BF28" i="3"/>
  <c r="BG28" i="3"/>
  <c r="BD28" i="3"/>
  <c r="BC28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C27" i="3"/>
  <c r="AU40" i="3"/>
  <c r="AV40" i="3" s="1"/>
  <c r="AU39" i="3"/>
  <c r="AU38" i="3"/>
  <c r="AW38" i="3" s="1"/>
  <c r="AU37" i="3"/>
  <c r="AV37" i="3" s="1"/>
  <c r="AU36" i="3"/>
  <c r="AW36" i="3" s="1"/>
  <c r="AU35" i="3"/>
  <c r="AV35" i="3" s="1"/>
  <c r="AU34" i="3"/>
  <c r="AW34" i="3" s="1"/>
  <c r="AU33" i="3"/>
  <c r="AW33" i="3" s="1"/>
  <c r="AU32" i="3"/>
  <c r="AU31" i="3"/>
  <c r="AW31" i="3" s="1"/>
  <c r="AU30" i="3"/>
  <c r="AV30" i="3" s="1"/>
  <c r="AU29" i="3"/>
  <c r="AU28" i="3"/>
  <c r="AW15" i="3"/>
  <c r="AH40" i="3"/>
  <c r="AI40" i="3" s="1"/>
  <c r="AH39" i="3"/>
  <c r="AJ39" i="3" s="1"/>
  <c r="AH38" i="3"/>
  <c r="AJ38" i="3" s="1"/>
  <c r="AH37" i="3"/>
  <c r="AJ37" i="3" s="1"/>
  <c r="AH36" i="3"/>
  <c r="AJ36" i="3" s="1"/>
  <c r="AH35" i="3"/>
  <c r="AH34" i="3"/>
  <c r="AJ34" i="3" s="1"/>
  <c r="AH33" i="3"/>
  <c r="AJ33" i="3" s="1"/>
  <c r="AH32" i="3"/>
  <c r="AH31" i="3"/>
  <c r="AJ31" i="3" s="1"/>
  <c r="AH30" i="3"/>
  <c r="AJ30" i="3" s="1"/>
  <c r="AH29" i="3"/>
  <c r="AI29" i="3" s="1"/>
  <c r="AH28" i="3"/>
  <c r="AJ15" i="3"/>
  <c r="U40" i="3"/>
  <c r="U39" i="3"/>
  <c r="U38" i="3"/>
  <c r="U37" i="3"/>
  <c r="U36" i="3"/>
  <c r="U35" i="3"/>
  <c r="U34" i="3"/>
  <c r="U33" i="3"/>
  <c r="U32" i="3"/>
  <c r="U31" i="3"/>
  <c r="U30" i="3"/>
  <c r="U29" i="3"/>
  <c r="V29" i="3" s="1"/>
  <c r="U28" i="3"/>
  <c r="W15" i="3"/>
  <c r="H28" i="3"/>
  <c r="J88" i="3" l="1"/>
  <c r="DP92" i="3"/>
  <c r="AW97" i="3"/>
  <c r="V103" i="3"/>
  <c r="DA92" i="3"/>
  <c r="DM96" i="3"/>
  <c r="BB106" i="3"/>
  <c r="J92" i="3"/>
  <c r="L106" i="3"/>
  <c r="L108" i="3" s="1"/>
  <c r="L112" i="3" s="1"/>
  <c r="L114" i="3" s="1"/>
  <c r="DN99" i="3"/>
  <c r="AJ101" i="3"/>
  <c r="BJ101" i="3" s="1"/>
  <c r="AO108" i="3"/>
  <c r="AO112" i="3" s="1"/>
  <c r="AO114" i="3" s="1"/>
  <c r="AZ108" i="3"/>
  <c r="AW62" i="3"/>
  <c r="O106" i="3"/>
  <c r="O108" i="3" s="1"/>
  <c r="O112" i="3" s="1"/>
  <c r="O114" i="3" s="1"/>
  <c r="AO106" i="3"/>
  <c r="DK100" i="3"/>
  <c r="M108" i="3"/>
  <c r="M112" i="3" s="1"/>
  <c r="M114" i="3" s="1"/>
  <c r="AN108" i="3"/>
  <c r="Y108" i="3"/>
  <c r="Y112" i="3" s="1"/>
  <c r="Y114" i="3" s="1"/>
  <c r="AY108" i="3"/>
  <c r="AY112" i="3" s="1"/>
  <c r="AY114" i="3" s="1"/>
  <c r="N106" i="3"/>
  <c r="AW29" i="3"/>
  <c r="Z108" i="3"/>
  <c r="Z112" i="3" s="1"/>
  <c r="Z114" i="3" s="1"/>
  <c r="BM114" i="3" s="1"/>
  <c r="AV47" i="3"/>
  <c r="AW47" i="3"/>
  <c r="AB108" i="3"/>
  <c r="AB112" i="3" s="1"/>
  <c r="AB114" i="3" s="1"/>
  <c r="BO114" i="3" s="1"/>
  <c r="BB108" i="3"/>
  <c r="BB112" i="3" s="1"/>
  <c r="BB114" i="3" s="1"/>
  <c r="AJ45" i="3"/>
  <c r="AI45" i="3"/>
  <c r="AI104" i="3"/>
  <c r="AJ104" i="3"/>
  <c r="AL108" i="3"/>
  <c r="AL112" i="3" s="1"/>
  <c r="AL114" i="3" s="1"/>
  <c r="AI102" i="3"/>
  <c r="AJ102" i="3"/>
  <c r="BJ102" i="3" s="1"/>
  <c r="CZ85" i="3"/>
  <c r="N108" i="3"/>
  <c r="DJ101" i="3"/>
  <c r="AW75" i="3"/>
  <c r="AW84" i="3"/>
  <c r="V99" i="3"/>
  <c r="AZ112" i="3"/>
  <c r="AZ114" i="3" s="1"/>
  <c r="BF15" i="3"/>
  <c r="J101" i="3"/>
  <c r="DI101" i="3"/>
  <c r="F15" i="3"/>
  <c r="BH95" i="3"/>
  <c r="AN112" i="3"/>
  <c r="AN114" i="3" s="1"/>
  <c r="BN114" i="3" s="1"/>
  <c r="AI99" i="3"/>
  <c r="DN102" i="3"/>
  <c r="I71" i="3"/>
  <c r="DA84" i="3"/>
  <c r="W102" i="3"/>
  <c r="AA23" i="2"/>
  <c r="BD23" i="2"/>
  <c r="G15" i="3"/>
  <c r="F110" i="3"/>
  <c r="I103" i="3"/>
  <c r="J103" i="3"/>
  <c r="CI76" i="3"/>
  <c r="W86" i="3"/>
  <c r="AU98" i="3"/>
  <c r="V93" i="3"/>
  <c r="BH93" i="3"/>
  <c r="J94" i="3"/>
  <c r="BJ97" i="3"/>
  <c r="I100" i="3"/>
  <c r="AV103" i="3"/>
  <c r="AW87" i="3"/>
  <c r="DB84" i="3"/>
  <c r="H91" i="3"/>
  <c r="AW92" i="3"/>
  <c r="AW95" i="3"/>
  <c r="AI96" i="3"/>
  <c r="AU105" i="3"/>
  <c r="BL105" i="3"/>
  <c r="DT102" i="3"/>
  <c r="AV104" i="3"/>
  <c r="DF87" i="3"/>
  <c r="AJ93" i="3"/>
  <c r="BJ93" i="3" s="1"/>
  <c r="V94" i="3"/>
  <c r="AI97" i="3"/>
  <c r="BH97" i="3"/>
  <c r="AV99" i="3"/>
  <c r="BH100" i="3"/>
  <c r="AV101" i="3"/>
  <c r="DL103" i="3"/>
  <c r="CI31" i="3"/>
  <c r="I78" i="3"/>
  <c r="CI89" i="3"/>
  <c r="CS84" i="3"/>
  <c r="V95" i="3"/>
  <c r="BI95" i="3" s="1"/>
  <c r="U105" i="3"/>
  <c r="DP99" i="3"/>
  <c r="V100" i="3"/>
  <c r="DQ102" i="3"/>
  <c r="CI102" i="3"/>
  <c r="CI92" i="3"/>
  <c r="CR102" i="3"/>
  <c r="DI92" i="3"/>
  <c r="BH102" i="3"/>
  <c r="CZ102" i="3"/>
  <c r="CI81" i="3"/>
  <c r="CT101" i="3"/>
  <c r="CI46" i="3"/>
  <c r="CI57" i="3"/>
  <c r="CY85" i="3"/>
  <c r="DI84" i="3"/>
  <c r="AH98" i="3"/>
  <c r="CQ93" i="3"/>
  <c r="AV94" i="3"/>
  <c r="AJ95" i="3"/>
  <c r="BH96" i="3"/>
  <c r="DQ96" i="3"/>
  <c r="DS97" i="3"/>
  <c r="BH99" i="3"/>
  <c r="CO99" i="3"/>
  <c r="AI100" i="3"/>
  <c r="DQ101" i="3"/>
  <c r="DH102" i="3"/>
  <c r="AH105" i="3"/>
  <c r="DH78" i="3"/>
  <c r="CR85" i="3"/>
  <c r="DR95" i="3"/>
  <c r="CW99" i="3"/>
  <c r="BM105" i="3"/>
  <c r="DA101" i="3"/>
  <c r="CL102" i="3"/>
  <c r="DB102" i="3"/>
  <c r="DR102" i="3"/>
  <c r="DD103" i="3"/>
  <c r="DR104" i="3"/>
  <c r="CI58" i="3"/>
  <c r="CI73" i="3"/>
  <c r="CV103" i="3"/>
  <c r="CS92" i="3"/>
  <c r="DO93" i="3"/>
  <c r="DM101" i="3"/>
  <c r="DB101" i="3"/>
  <c r="CN102" i="3"/>
  <c r="DD102" i="3"/>
  <c r="CI65" i="3"/>
  <c r="DG102" i="3"/>
  <c r="CI93" i="3"/>
  <c r="DL80" i="3"/>
  <c r="BN105" i="3"/>
  <c r="CU100" i="3"/>
  <c r="CK101" i="3"/>
  <c r="CT102" i="3"/>
  <c r="DJ102" i="3"/>
  <c r="DP103" i="3"/>
  <c r="CL104" i="3"/>
  <c r="CQ102" i="3"/>
  <c r="DT94" i="3"/>
  <c r="CN96" i="3"/>
  <c r="CK96" i="3"/>
  <c r="DQ99" i="3"/>
  <c r="BO105" i="3"/>
  <c r="DC100" i="3"/>
  <c r="CL101" i="3"/>
  <c r="DR101" i="3"/>
  <c r="DS102" i="3"/>
  <c r="CV102" i="3"/>
  <c r="DL102" i="3"/>
  <c r="CT104" i="3"/>
  <c r="DM92" i="3"/>
  <c r="DA96" i="3"/>
  <c r="DS100" i="3"/>
  <c r="CS101" i="3"/>
  <c r="CY102" i="3"/>
  <c r="DO102" i="3"/>
  <c r="DO103" i="3"/>
  <c r="CN103" i="3"/>
  <c r="DB104" i="3"/>
  <c r="DE99" i="3"/>
  <c r="BJ100" i="3"/>
  <c r="DM99" i="3"/>
  <c r="V104" i="3"/>
  <c r="W104" i="3"/>
  <c r="BH104" i="3"/>
  <c r="BO98" i="3"/>
  <c r="DO100" i="3"/>
  <c r="DG100" i="3"/>
  <c r="CY100" i="3"/>
  <c r="CQ100" i="3"/>
  <c r="DN100" i="3"/>
  <c r="DF100" i="3"/>
  <c r="CX100" i="3"/>
  <c r="CP100" i="3"/>
  <c r="DT100" i="3"/>
  <c r="DL100" i="3"/>
  <c r="DD100" i="3"/>
  <c r="CV100" i="3"/>
  <c r="CN100" i="3"/>
  <c r="DM100" i="3"/>
  <c r="DE100" i="3"/>
  <c r="CW100" i="3"/>
  <c r="CO100" i="3"/>
  <c r="DR100" i="3"/>
  <c r="DJ100" i="3"/>
  <c r="DB100" i="3"/>
  <c r="CT100" i="3"/>
  <c r="CL100" i="3"/>
  <c r="DP100" i="3"/>
  <c r="DH100" i="3"/>
  <c r="CZ100" i="3"/>
  <c r="CR100" i="3"/>
  <c r="DQ100" i="3"/>
  <c r="DI100" i="3"/>
  <c r="DA100" i="3"/>
  <c r="CS100" i="3"/>
  <c r="CK100" i="3"/>
  <c r="DN96" i="3"/>
  <c r="DT96" i="3"/>
  <c r="DD96" i="3"/>
  <c r="I102" i="3"/>
  <c r="J102" i="3"/>
  <c r="CM100" i="3"/>
  <c r="CL99" i="3"/>
  <c r="DF101" i="3"/>
  <c r="CK103" i="3"/>
  <c r="DI103" i="3"/>
  <c r="CY104" i="3"/>
  <c r="BM98" i="3"/>
  <c r="DQ92" i="3"/>
  <c r="CY96" i="3"/>
  <c r="DO96" i="3"/>
  <c r="DG97" i="3"/>
  <c r="CM99" i="3"/>
  <c r="CU99" i="3"/>
  <c r="DC99" i="3"/>
  <c r="DK99" i="3"/>
  <c r="DS99" i="3"/>
  <c r="AV100" i="3"/>
  <c r="BH101" i="3"/>
  <c r="CQ101" i="3"/>
  <c r="CY101" i="3"/>
  <c r="DG101" i="3"/>
  <c r="DO101" i="3"/>
  <c r="CO102" i="3"/>
  <c r="CW102" i="3"/>
  <c r="DE102" i="3"/>
  <c r="DM102" i="3"/>
  <c r="CL103" i="3"/>
  <c r="CT103" i="3"/>
  <c r="DB103" i="3"/>
  <c r="DJ103" i="3"/>
  <c r="DR103" i="3"/>
  <c r="I104" i="3"/>
  <c r="CR104" i="3"/>
  <c r="CZ104" i="3"/>
  <c r="DH104" i="3"/>
  <c r="DP104" i="3"/>
  <c r="DN93" i="3"/>
  <c r="DH93" i="3"/>
  <c r="CV96" i="3"/>
  <c r="DL96" i="3"/>
  <c r="CY97" i="3"/>
  <c r="CT99" i="3"/>
  <c r="DB99" i="3"/>
  <c r="DJ99" i="3"/>
  <c r="DR99" i="3"/>
  <c r="CP101" i="3"/>
  <c r="CX101" i="3"/>
  <c r="DN101" i="3"/>
  <c r="CS103" i="3"/>
  <c r="DA103" i="3"/>
  <c r="DQ103" i="3"/>
  <c r="CQ104" i="3"/>
  <c r="DG104" i="3"/>
  <c r="DO104" i="3"/>
  <c r="BN98" i="3"/>
  <c r="DP93" i="3"/>
  <c r="CZ96" i="3"/>
  <c r="DP96" i="3"/>
  <c r="DO97" i="3"/>
  <c r="CN99" i="3"/>
  <c r="CV99" i="3"/>
  <c r="DD99" i="3"/>
  <c r="DL99" i="3"/>
  <c r="DT99" i="3"/>
  <c r="CR101" i="3"/>
  <c r="CZ101" i="3"/>
  <c r="DH101" i="3"/>
  <c r="DP101" i="3"/>
  <c r="CP102" i="3"/>
  <c r="CX102" i="3"/>
  <c r="DF102" i="3"/>
  <c r="CM103" i="3"/>
  <c r="CU103" i="3"/>
  <c r="DC103" i="3"/>
  <c r="DK103" i="3"/>
  <c r="DS103" i="3"/>
  <c r="CK104" i="3"/>
  <c r="CS104" i="3"/>
  <c r="DA104" i="3"/>
  <c r="DI104" i="3"/>
  <c r="DQ104" i="3"/>
  <c r="CX90" i="3"/>
  <c r="CK92" i="3"/>
  <c r="CY93" i="3"/>
  <c r="DE94" i="3"/>
  <c r="CQ96" i="3"/>
  <c r="DG96" i="3"/>
  <c r="CI97" i="3"/>
  <c r="I99" i="3"/>
  <c r="CQ99" i="3"/>
  <c r="CY99" i="3"/>
  <c r="DG99" i="3"/>
  <c r="DO99" i="3"/>
  <c r="V101" i="3"/>
  <c r="CM101" i="3"/>
  <c r="CU101" i="3"/>
  <c r="DC101" i="3"/>
  <c r="DK101" i="3"/>
  <c r="DS101" i="3"/>
  <c r="AV102" i="3"/>
  <c r="BI102" i="3" s="1"/>
  <c r="CK102" i="3"/>
  <c r="CS102" i="3"/>
  <c r="DA102" i="3"/>
  <c r="DI102" i="3"/>
  <c r="AI103" i="3"/>
  <c r="CP103" i="3"/>
  <c r="CX103" i="3"/>
  <c r="DF103" i="3"/>
  <c r="DN103" i="3"/>
  <c r="CN104" i="3"/>
  <c r="CV104" i="3"/>
  <c r="DD104" i="3"/>
  <c r="DL104" i="3"/>
  <c r="DT104" i="3"/>
  <c r="CP99" i="3"/>
  <c r="CX99" i="3"/>
  <c r="DF99" i="3"/>
  <c r="CO103" i="3"/>
  <c r="CW103" i="3"/>
  <c r="DE103" i="3"/>
  <c r="DM103" i="3"/>
  <c r="CM104" i="3"/>
  <c r="CU104" i="3"/>
  <c r="DC104" i="3"/>
  <c r="DK104" i="3"/>
  <c r="DS104" i="3"/>
  <c r="H105" i="3"/>
  <c r="DQ77" i="3"/>
  <c r="BL98" i="3"/>
  <c r="CZ93" i="3"/>
  <c r="DN94" i="3"/>
  <c r="CR96" i="3"/>
  <c r="DH96" i="3"/>
  <c r="DM97" i="3"/>
  <c r="CR99" i="3"/>
  <c r="CZ99" i="3"/>
  <c r="DH99" i="3"/>
  <c r="CN101" i="3"/>
  <c r="CV101" i="3"/>
  <c r="DD101" i="3"/>
  <c r="DL101" i="3"/>
  <c r="AJ103" i="3"/>
  <c r="BH103" i="3"/>
  <c r="CQ103" i="3"/>
  <c r="CY103" i="3"/>
  <c r="DG103" i="3"/>
  <c r="CO104" i="3"/>
  <c r="CW104" i="3"/>
  <c r="DE104" i="3"/>
  <c r="DM104" i="3"/>
  <c r="CU76" i="3"/>
  <c r="DN89" i="3"/>
  <c r="DG93" i="3"/>
  <c r="CI95" i="3"/>
  <c r="CS96" i="3"/>
  <c r="DI96" i="3"/>
  <c r="DN97" i="3"/>
  <c r="CQ97" i="3"/>
  <c r="AW99" i="3"/>
  <c r="AW105" i="3" s="1"/>
  <c r="AT105" i="3" s="1"/>
  <c r="CK99" i="3"/>
  <c r="CS99" i="3"/>
  <c r="DA99" i="3"/>
  <c r="DI99" i="3"/>
  <c r="CO101" i="3"/>
  <c r="CW101" i="3"/>
  <c r="DE101" i="3"/>
  <c r="CM102" i="3"/>
  <c r="CU102" i="3"/>
  <c r="DC102" i="3"/>
  <c r="DK102" i="3"/>
  <c r="CR103" i="3"/>
  <c r="CZ103" i="3"/>
  <c r="DH103" i="3"/>
  <c r="CP104" i="3"/>
  <c r="CX104" i="3"/>
  <c r="DF104" i="3"/>
  <c r="U98" i="3"/>
  <c r="BH92" i="3"/>
  <c r="V92" i="3"/>
  <c r="W92" i="3"/>
  <c r="AI94" i="3"/>
  <c r="AI98" i="3" s="1"/>
  <c r="BH94" i="3"/>
  <c r="AJ94" i="3"/>
  <c r="BJ94" i="3" s="1"/>
  <c r="H98" i="3"/>
  <c r="J96" i="3"/>
  <c r="I96" i="3"/>
  <c r="I93" i="3"/>
  <c r="J93" i="3"/>
  <c r="CM92" i="3"/>
  <c r="CU92" i="3"/>
  <c r="DC92" i="3"/>
  <c r="DK92" i="3"/>
  <c r="DS92" i="3"/>
  <c r="AV93" i="3"/>
  <c r="CK93" i="3"/>
  <c r="CS93" i="3"/>
  <c r="DA93" i="3"/>
  <c r="DI93" i="3"/>
  <c r="DQ93" i="3"/>
  <c r="CQ94" i="3"/>
  <c r="CY94" i="3"/>
  <c r="DG94" i="3"/>
  <c r="DO94" i="3"/>
  <c r="CO95" i="3"/>
  <c r="CW95" i="3"/>
  <c r="DE95" i="3"/>
  <c r="DM95" i="3"/>
  <c r="AW96" i="3"/>
  <c r="BJ96" i="3" s="1"/>
  <c r="CL96" i="3"/>
  <c r="CT96" i="3"/>
  <c r="DB96" i="3"/>
  <c r="DJ96" i="3"/>
  <c r="DR96" i="3"/>
  <c r="I97" i="3"/>
  <c r="CR97" i="3"/>
  <c r="CZ97" i="3"/>
  <c r="DH97" i="3"/>
  <c r="DP97" i="3"/>
  <c r="CW94" i="3"/>
  <c r="DM94" i="3"/>
  <c r="CM95" i="3"/>
  <c r="DC95" i="3"/>
  <c r="DS95" i="3"/>
  <c r="CL92" i="3"/>
  <c r="CT92" i="3"/>
  <c r="DB92" i="3"/>
  <c r="DJ92" i="3"/>
  <c r="DR92" i="3"/>
  <c r="CP94" i="3"/>
  <c r="CX94" i="3"/>
  <c r="DF94" i="3"/>
  <c r="CN95" i="3"/>
  <c r="CV95" i="3"/>
  <c r="DD95" i="3"/>
  <c r="DL95" i="3"/>
  <c r="DT95" i="3"/>
  <c r="CN92" i="3"/>
  <c r="CV92" i="3"/>
  <c r="DD92" i="3"/>
  <c r="DL92" i="3"/>
  <c r="DT92" i="3"/>
  <c r="CL93" i="3"/>
  <c r="CT93" i="3"/>
  <c r="DB93" i="3"/>
  <c r="DJ93" i="3"/>
  <c r="DR93" i="3"/>
  <c r="CR94" i="3"/>
  <c r="CZ94" i="3"/>
  <c r="DH94" i="3"/>
  <c r="DP94" i="3"/>
  <c r="CP95" i="3"/>
  <c r="CX95" i="3"/>
  <c r="DF95" i="3"/>
  <c r="DN95" i="3"/>
  <c r="V96" i="3"/>
  <c r="BI96" i="3" s="1"/>
  <c r="CM96" i="3"/>
  <c r="CU96" i="3"/>
  <c r="DC96" i="3"/>
  <c r="DK96" i="3"/>
  <c r="DS96" i="3"/>
  <c r="CK97" i="3"/>
  <c r="CS97" i="3"/>
  <c r="DA97" i="3"/>
  <c r="DI97" i="3"/>
  <c r="DQ97" i="3"/>
  <c r="CO92" i="3"/>
  <c r="CW92" i="3"/>
  <c r="DE92" i="3"/>
  <c r="CM93" i="3"/>
  <c r="CU93" i="3"/>
  <c r="DC93" i="3"/>
  <c r="DK93" i="3"/>
  <c r="DS93" i="3"/>
  <c r="CK94" i="3"/>
  <c r="CS94" i="3"/>
  <c r="DA94" i="3"/>
  <c r="DI94" i="3"/>
  <c r="DQ94" i="3"/>
  <c r="CQ95" i="3"/>
  <c r="CY95" i="3"/>
  <c r="DG95" i="3"/>
  <c r="DO95" i="3"/>
  <c r="CL97" i="3"/>
  <c r="CT97" i="3"/>
  <c r="DB97" i="3"/>
  <c r="DJ97" i="3"/>
  <c r="DR97" i="3"/>
  <c r="DN77" i="3"/>
  <c r="AJ92" i="3"/>
  <c r="CP92" i="3"/>
  <c r="CX92" i="3"/>
  <c r="DF92" i="3"/>
  <c r="DN92" i="3"/>
  <c r="CN93" i="3"/>
  <c r="CV93" i="3"/>
  <c r="DD93" i="3"/>
  <c r="DL93" i="3"/>
  <c r="DT93" i="3"/>
  <c r="CL94" i="3"/>
  <c r="CT94" i="3"/>
  <c r="DB94" i="3"/>
  <c r="DJ94" i="3"/>
  <c r="DR94" i="3"/>
  <c r="I95" i="3"/>
  <c r="CR95" i="3"/>
  <c r="CZ95" i="3"/>
  <c r="DH95" i="3"/>
  <c r="DP95" i="3"/>
  <c r="CO96" i="3"/>
  <c r="CW96" i="3"/>
  <c r="DE96" i="3"/>
  <c r="V97" i="3"/>
  <c r="BI97" i="3" s="1"/>
  <c r="CM97" i="3"/>
  <c r="CU97" i="3"/>
  <c r="DC97" i="3"/>
  <c r="DK97" i="3"/>
  <c r="CU87" i="3"/>
  <c r="DE87" i="3"/>
  <c r="CQ92" i="3"/>
  <c r="CY92" i="3"/>
  <c r="DG92" i="3"/>
  <c r="DO92" i="3"/>
  <c r="CO93" i="3"/>
  <c r="CW93" i="3"/>
  <c r="DE93" i="3"/>
  <c r="DM93" i="3"/>
  <c r="CM94" i="3"/>
  <c r="CU94" i="3"/>
  <c r="DC94" i="3"/>
  <c r="DK94" i="3"/>
  <c r="DS94" i="3"/>
  <c r="CK95" i="3"/>
  <c r="CS95" i="3"/>
  <c r="DA95" i="3"/>
  <c r="DI95" i="3"/>
  <c r="DQ95" i="3"/>
  <c r="CP96" i="3"/>
  <c r="CX96" i="3"/>
  <c r="DF96" i="3"/>
  <c r="CN97" i="3"/>
  <c r="CV97" i="3"/>
  <c r="DD97" i="3"/>
  <c r="DL97" i="3"/>
  <c r="DT97" i="3"/>
  <c r="CO94" i="3"/>
  <c r="CU95" i="3"/>
  <c r="DK95" i="3"/>
  <c r="AV92" i="3"/>
  <c r="CR92" i="3"/>
  <c r="CZ92" i="3"/>
  <c r="DH92" i="3"/>
  <c r="CP93" i="3"/>
  <c r="CX93" i="3"/>
  <c r="DF93" i="3"/>
  <c r="CN94" i="3"/>
  <c r="CV94" i="3"/>
  <c r="DD94" i="3"/>
  <c r="DL94" i="3"/>
  <c r="CL95" i="3"/>
  <c r="CT95" i="3"/>
  <c r="DB95" i="3"/>
  <c r="DJ95" i="3"/>
  <c r="CO97" i="3"/>
  <c r="CW97" i="3"/>
  <c r="DE97" i="3"/>
  <c r="CP97" i="3"/>
  <c r="CX97" i="3"/>
  <c r="DF97" i="3"/>
  <c r="CI72" i="3"/>
  <c r="DG85" i="3"/>
  <c r="V90" i="3"/>
  <c r="BH84" i="3"/>
  <c r="CK84" i="3"/>
  <c r="CI47" i="3"/>
  <c r="CI84" i="3"/>
  <c r="DQ86" i="3"/>
  <c r="I86" i="3"/>
  <c r="DT86" i="3"/>
  <c r="AJ84" i="3"/>
  <c r="CT84" i="3"/>
  <c r="DF77" i="3"/>
  <c r="CV87" i="3"/>
  <c r="DO89" i="3"/>
  <c r="BH77" i="3"/>
  <c r="CR89" i="3"/>
  <c r="BJ76" i="3"/>
  <c r="AI77" i="3"/>
  <c r="AI80" i="3"/>
  <c r="AJ87" i="3"/>
  <c r="DH89" i="3"/>
  <c r="DF90" i="3"/>
  <c r="DO84" i="3"/>
  <c r="W78" i="3"/>
  <c r="DP84" i="3"/>
  <c r="DQ84" i="3"/>
  <c r="CL84" i="3"/>
  <c r="DR84" i="3"/>
  <c r="DG77" i="3"/>
  <c r="W84" i="3"/>
  <c r="CM84" i="3"/>
  <c r="CU84" i="3"/>
  <c r="DC84" i="3"/>
  <c r="DK84" i="3"/>
  <c r="DS84" i="3"/>
  <c r="V84" i="3"/>
  <c r="DJ84" i="3"/>
  <c r="DK73" i="3"/>
  <c r="DT82" i="3"/>
  <c r="CN84" i="3"/>
  <c r="CV84" i="3"/>
  <c r="DD84" i="3"/>
  <c r="DL84" i="3"/>
  <c r="DT84" i="3"/>
  <c r="CT75" i="3"/>
  <c r="CO84" i="3"/>
  <c r="CW84" i="3"/>
  <c r="DE84" i="3"/>
  <c r="DM84" i="3"/>
  <c r="CL72" i="3"/>
  <c r="CP84" i="3"/>
  <c r="CX84" i="3"/>
  <c r="DF84" i="3"/>
  <c r="DN84" i="3"/>
  <c r="I84" i="3"/>
  <c r="CQ84" i="3"/>
  <c r="CY84" i="3"/>
  <c r="DG84" i="3"/>
  <c r="CI39" i="3"/>
  <c r="CI68" i="3"/>
  <c r="DC79" i="3"/>
  <c r="CR84" i="3"/>
  <c r="CZ84" i="3"/>
  <c r="DH84" i="3"/>
  <c r="AV79" i="3"/>
  <c r="AW79" i="3"/>
  <c r="J89" i="3"/>
  <c r="I89" i="3"/>
  <c r="DK88" i="3"/>
  <c r="CW88" i="3"/>
  <c r="CM88" i="3"/>
  <c r="CX86" i="3"/>
  <c r="BH88" i="3"/>
  <c r="CT89" i="3"/>
  <c r="DJ89" i="3"/>
  <c r="DM90" i="3"/>
  <c r="AW43" i="3"/>
  <c r="BH64" i="3"/>
  <c r="DO68" i="3"/>
  <c r="DQ72" i="3"/>
  <c r="CL77" i="3"/>
  <c r="DP86" i="3"/>
  <c r="V88" i="3"/>
  <c r="CW89" i="3"/>
  <c r="DM89" i="3"/>
  <c r="DN90" i="3"/>
  <c r="DO56" i="3"/>
  <c r="CV72" i="3"/>
  <c r="AU91" i="3"/>
  <c r="AU106" i="3" s="1"/>
  <c r="CY89" i="3"/>
  <c r="DL42" i="3"/>
  <c r="J50" i="3"/>
  <c r="I52" i="3"/>
  <c r="V56" i="3"/>
  <c r="CZ56" i="3"/>
  <c r="DD61" i="3"/>
  <c r="I62" i="3"/>
  <c r="CT67" i="3"/>
  <c r="I68" i="3"/>
  <c r="J72" i="3"/>
  <c r="CT85" i="3"/>
  <c r="DH85" i="3"/>
  <c r="BH87" i="3"/>
  <c r="DK87" i="3"/>
  <c r="DO87" i="3"/>
  <c r="CL89" i="3"/>
  <c r="CZ89" i="3"/>
  <c r="DP89" i="3"/>
  <c r="CI90" i="3"/>
  <c r="I61" i="3"/>
  <c r="AW64" i="3"/>
  <c r="J67" i="3"/>
  <c r="V71" i="3"/>
  <c r="AI73" i="3"/>
  <c r="W74" i="3"/>
  <c r="V82" i="3"/>
  <c r="I85" i="3"/>
  <c r="DN85" i="3"/>
  <c r="DO85" i="3"/>
  <c r="V87" i="3"/>
  <c r="BI87" i="3" s="1"/>
  <c r="DR87" i="3"/>
  <c r="AW88" i="3"/>
  <c r="CN89" i="3"/>
  <c r="DB89" i="3"/>
  <c r="DR89" i="3"/>
  <c r="CM90" i="3"/>
  <c r="CP90" i="3"/>
  <c r="DM58" i="3"/>
  <c r="CI85" i="3"/>
  <c r="DP85" i="3"/>
  <c r="DM86" i="3"/>
  <c r="CL87" i="3"/>
  <c r="DM88" i="3"/>
  <c r="CO89" i="3"/>
  <c r="DE89" i="3"/>
  <c r="CU90" i="3"/>
  <c r="AV49" i="3"/>
  <c r="AI50" i="3"/>
  <c r="BH66" i="3"/>
  <c r="DN70" i="3"/>
  <c r="AI71" i="3"/>
  <c r="AW73" i="3"/>
  <c r="BJ73" i="3" s="1"/>
  <c r="CY77" i="3"/>
  <c r="AJ82" i="3"/>
  <c r="U91" i="3"/>
  <c r="U106" i="3" s="1"/>
  <c r="CQ85" i="3"/>
  <c r="CM87" i="3"/>
  <c r="CQ89" i="3"/>
  <c r="DG89" i="3"/>
  <c r="BL69" i="3"/>
  <c r="CU59" i="3"/>
  <c r="CQ65" i="3"/>
  <c r="DB72" i="3"/>
  <c r="CK77" i="3"/>
  <c r="DJ77" i="3"/>
  <c r="AW85" i="3"/>
  <c r="CK85" i="3"/>
  <c r="CS85" i="3"/>
  <c r="DA85" i="3"/>
  <c r="DI85" i="3"/>
  <c r="DQ85" i="3"/>
  <c r="AJ86" i="3"/>
  <c r="BJ86" i="3" s="1"/>
  <c r="BH86" i="3"/>
  <c r="CQ86" i="3"/>
  <c r="CZ86" i="3"/>
  <c r="DI86" i="3"/>
  <c r="DS86" i="3"/>
  <c r="CN87" i="3"/>
  <c r="CW87" i="3"/>
  <c r="DG87" i="3"/>
  <c r="DS87" i="3"/>
  <c r="CO88" i="3"/>
  <c r="DB88" i="3"/>
  <c r="AW89" i="3"/>
  <c r="CW90" i="3"/>
  <c r="DS90" i="3"/>
  <c r="DI77" i="3"/>
  <c r="AV85" i="3"/>
  <c r="CY86" i="3"/>
  <c r="DQ88" i="3"/>
  <c r="DI88" i="3"/>
  <c r="DA88" i="3"/>
  <c r="DO88" i="3"/>
  <c r="DG88" i="3"/>
  <c r="CY88" i="3"/>
  <c r="CQ88" i="3"/>
  <c r="DN88" i="3"/>
  <c r="DF88" i="3"/>
  <c r="CX88" i="3"/>
  <c r="CP88" i="3"/>
  <c r="CN88" i="3"/>
  <c r="DL88" i="3"/>
  <c r="CL85" i="3"/>
  <c r="DB85" i="3"/>
  <c r="DJ85" i="3"/>
  <c r="DR85" i="3"/>
  <c r="DA86" i="3"/>
  <c r="CO87" i="3"/>
  <c r="CR88" i="3"/>
  <c r="DC88" i="3"/>
  <c r="DP56" i="3"/>
  <c r="CS57" i="3"/>
  <c r="DS64" i="3"/>
  <c r="DT72" i="3"/>
  <c r="DK75" i="3"/>
  <c r="DQ76" i="3"/>
  <c r="CQ77" i="3"/>
  <c r="W85" i="3"/>
  <c r="BL91" i="3"/>
  <c r="BL106" i="3" s="1"/>
  <c r="CM85" i="3"/>
  <c r="CU85" i="3"/>
  <c r="DC85" i="3"/>
  <c r="DK85" i="3"/>
  <c r="DS85" i="3"/>
  <c r="AV86" i="3"/>
  <c r="BI86" i="3" s="1"/>
  <c r="CK86" i="3"/>
  <c r="CS86" i="3"/>
  <c r="DC86" i="3"/>
  <c r="DL86" i="3"/>
  <c r="W87" i="3"/>
  <c r="CI87" i="3"/>
  <c r="CP87" i="3"/>
  <c r="CY87" i="3"/>
  <c r="W88" i="3"/>
  <c r="CS88" i="3"/>
  <c r="DD88" i="3"/>
  <c r="DR88" i="3"/>
  <c r="DT90" i="3"/>
  <c r="DL90" i="3"/>
  <c r="DD90" i="3"/>
  <c r="CV90" i="3"/>
  <c r="CN90" i="3"/>
  <c r="DR90" i="3"/>
  <c r="DJ90" i="3"/>
  <c r="DB90" i="3"/>
  <c r="CT90" i="3"/>
  <c r="CL90" i="3"/>
  <c r="DQ90" i="3"/>
  <c r="DI90" i="3"/>
  <c r="DA90" i="3"/>
  <c r="CS90" i="3"/>
  <c r="CK90" i="3"/>
  <c r="DP90" i="3"/>
  <c r="DH90" i="3"/>
  <c r="CZ90" i="3"/>
  <c r="CR90" i="3"/>
  <c r="DO90" i="3"/>
  <c r="DG90" i="3"/>
  <c r="CY90" i="3"/>
  <c r="CQ90" i="3"/>
  <c r="DC90" i="3"/>
  <c r="CI45" i="3"/>
  <c r="CT72" i="3"/>
  <c r="DG86" i="3"/>
  <c r="DH86" i="3"/>
  <c r="J87" i="3"/>
  <c r="CZ88" i="3"/>
  <c r="CI64" i="3"/>
  <c r="DJ72" i="3"/>
  <c r="DK86" i="3"/>
  <c r="DQ87" i="3"/>
  <c r="DI87" i="3"/>
  <c r="DA87" i="3"/>
  <c r="DP87" i="3"/>
  <c r="DH87" i="3"/>
  <c r="CZ87" i="3"/>
  <c r="CR87" i="3"/>
  <c r="CX87" i="3"/>
  <c r="DT87" i="3"/>
  <c r="DR71" i="3"/>
  <c r="CQ73" i="3"/>
  <c r="CS77" i="3"/>
  <c r="CR78" i="3"/>
  <c r="DM82" i="3"/>
  <c r="DD82" i="3"/>
  <c r="AH91" i="3"/>
  <c r="AH106" i="3" s="1"/>
  <c r="BM91" i="3"/>
  <c r="BM106" i="3" s="1"/>
  <c r="CN85" i="3"/>
  <c r="CV85" i="3"/>
  <c r="DD85" i="3"/>
  <c r="DL85" i="3"/>
  <c r="DT85" i="3"/>
  <c r="CL86" i="3"/>
  <c r="CU86" i="3"/>
  <c r="DD86" i="3"/>
  <c r="CQ87" i="3"/>
  <c r="DB87" i="3"/>
  <c r="DL87" i="3"/>
  <c r="AJ88" i="3"/>
  <c r="AI88" i="3"/>
  <c r="CT88" i="3"/>
  <c r="DE88" i="3"/>
  <c r="DS88" i="3"/>
  <c r="W89" i="3"/>
  <c r="V89" i="3"/>
  <c r="BI89" i="3" s="1"/>
  <c r="DQ89" i="3"/>
  <c r="DI89" i="3"/>
  <c r="DA89" i="3"/>
  <c r="CS89" i="3"/>
  <c r="CK89" i="3"/>
  <c r="DE90" i="3"/>
  <c r="CQ60" i="3"/>
  <c r="DM66" i="3"/>
  <c r="DP73" i="3"/>
  <c r="CT77" i="3"/>
  <c r="DP82" i="3"/>
  <c r="BN91" i="3"/>
  <c r="BN106" i="3" s="1"/>
  <c r="CO85" i="3"/>
  <c r="CW85" i="3"/>
  <c r="DE85" i="3"/>
  <c r="DM85" i="3"/>
  <c r="DR86" i="3"/>
  <c r="DJ86" i="3"/>
  <c r="DB86" i="3"/>
  <c r="CT86" i="3"/>
  <c r="CM86" i="3"/>
  <c r="CV86" i="3"/>
  <c r="DE86" i="3"/>
  <c r="DN86" i="3"/>
  <c r="CS87" i="3"/>
  <c r="DC87" i="3"/>
  <c r="DM87" i="3"/>
  <c r="CK88" i="3"/>
  <c r="CU88" i="3"/>
  <c r="DH88" i="3"/>
  <c r="DT88" i="3"/>
  <c r="BH85" i="3"/>
  <c r="CO86" i="3"/>
  <c r="CP86" i="3"/>
  <c r="BH90" i="3"/>
  <c r="AJ90" i="3"/>
  <c r="BJ90" i="3" s="1"/>
  <c r="CR86" i="3"/>
  <c r="DJ87" i="3"/>
  <c r="DP88" i="3"/>
  <c r="DD42" i="3"/>
  <c r="DJ75" i="3"/>
  <c r="DP76" i="3"/>
  <c r="AJ85" i="3"/>
  <c r="BO91" i="3"/>
  <c r="BO106" i="3" s="1"/>
  <c r="CP85" i="3"/>
  <c r="CX85" i="3"/>
  <c r="DF85" i="3"/>
  <c r="CN86" i="3"/>
  <c r="CW86" i="3"/>
  <c r="DF86" i="3"/>
  <c r="DO86" i="3"/>
  <c r="CK87" i="3"/>
  <c r="CT87" i="3"/>
  <c r="DD87" i="3"/>
  <c r="DN87" i="3"/>
  <c r="CL88" i="3"/>
  <c r="CV88" i="3"/>
  <c r="DJ88" i="3"/>
  <c r="AJ89" i="3"/>
  <c r="BH89" i="3"/>
  <c r="CO90" i="3"/>
  <c r="DK90" i="3"/>
  <c r="I90" i="3"/>
  <c r="CM89" i="3"/>
  <c r="CU89" i="3"/>
  <c r="DC89" i="3"/>
  <c r="DK89" i="3"/>
  <c r="DS89" i="3"/>
  <c r="AV90" i="3"/>
  <c r="CV89" i="3"/>
  <c r="DD89" i="3"/>
  <c r="DL89" i="3"/>
  <c r="DT89" i="3"/>
  <c r="CP89" i="3"/>
  <c r="CX89" i="3"/>
  <c r="DF89" i="3"/>
  <c r="V45" i="3"/>
  <c r="W45" i="3"/>
  <c r="J60" i="3"/>
  <c r="I60" i="3"/>
  <c r="I66" i="3"/>
  <c r="J66" i="3"/>
  <c r="AW70" i="3"/>
  <c r="AV70" i="3"/>
  <c r="V44" i="3"/>
  <c r="W44" i="3"/>
  <c r="J65" i="3"/>
  <c r="I65" i="3"/>
  <c r="AW72" i="3"/>
  <c r="AV72" i="3"/>
  <c r="AW80" i="3"/>
  <c r="AV80" i="3"/>
  <c r="DP81" i="3"/>
  <c r="DR81" i="3"/>
  <c r="CY81" i="3"/>
  <c r="DQ81" i="3"/>
  <c r="CT81" i="3"/>
  <c r="DO81" i="3"/>
  <c r="CS81" i="3"/>
  <c r="DJ81" i="3"/>
  <c r="CQ81" i="3"/>
  <c r="DI81" i="3"/>
  <c r="CL81" i="3"/>
  <c r="DG81" i="3"/>
  <c r="CK81" i="3"/>
  <c r="DB81" i="3"/>
  <c r="DP62" i="3"/>
  <c r="CS62" i="3"/>
  <c r="DN74" i="3"/>
  <c r="DH74" i="3"/>
  <c r="DD74" i="3"/>
  <c r="CZ74" i="3"/>
  <c r="CV74" i="3"/>
  <c r="CR74" i="3"/>
  <c r="DT74" i="3"/>
  <c r="CN74" i="3"/>
  <c r="DP74" i="3"/>
  <c r="DE79" i="3"/>
  <c r="CW79" i="3"/>
  <c r="CO79" i="3"/>
  <c r="CM79" i="3"/>
  <c r="DA81" i="3"/>
  <c r="DL74" i="3"/>
  <c r="J79" i="3"/>
  <c r="I79" i="3"/>
  <c r="J80" i="3"/>
  <c r="I80" i="3"/>
  <c r="DH56" i="3"/>
  <c r="DR75" i="3"/>
  <c r="CV76" i="3"/>
  <c r="DS76" i="3"/>
  <c r="CV78" i="3"/>
  <c r="BH81" i="3"/>
  <c r="DG82" i="3"/>
  <c r="AV50" i="3"/>
  <c r="AI51" i="3"/>
  <c r="V52" i="3"/>
  <c r="I53" i="3"/>
  <c r="AI56" i="3"/>
  <c r="BH70" i="3"/>
  <c r="DE74" i="3"/>
  <c r="CZ76" i="3"/>
  <c r="DT76" i="3"/>
  <c r="CZ78" i="3"/>
  <c r="CN82" i="3"/>
  <c r="DH82" i="3"/>
  <c r="CI37" i="3"/>
  <c r="DL32" i="3"/>
  <c r="BI49" i="3"/>
  <c r="BH67" i="3"/>
  <c r="BH68" i="3"/>
  <c r="V70" i="3"/>
  <c r="BN83" i="3"/>
  <c r="DS72" i="3"/>
  <c r="DD72" i="3"/>
  <c r="V73" i="3"/>
  <c r="BI73" i="3" s="1"/>
  <c r="CL75" i="3"/>
  <c r="I76" i="3"/>
  <c r="DC76" i="3"/>
  <c r="DD78" i="3"/>
  <c r="BH80" i="3"/>
  <c r="AI81" i="3"/>
  <c r="DN81" i="3"/>
  <c r="CQ82" i="3"/>
  <c r="DL82" i="3"/>
  <c r="AJ48" i="3"/>
  <c r="W49" i="3"/>
  <c r="AJ52" i="3"/>
  <c r="W53" i="3"/>
  <c r="BH53" i="3"/>
  <c r="I56" i="3"/>
  <c r="J57" i="3"/>
  <c r="V58" i="3"/>
  <c r="W61" i="3"/>
  <c r="AI66" i="3"/>
  <c r="W70" i="3"/>
  <c r="DQ70" i="3"/>
  <c r="BO83" i="3"/>
  <c r="DI72" i="3"/>
  <c r="CP75" i="3"/>
  <c r="CK76" i="3"/>
  <c r="DD76" i="3"/>
  <c r="J77" i="3"/>
  <c r="DP77" i="3"/>
  <c r="CX77" i="3"/>
  <c r="DO77" i="3"/>
  <c r="V80" i="3"/>
  <c r="CR82" i="3"/>
  <c r="DO82" i="3"/>
  <c r="BH73" i="3"/>
  <c r="CM76" i="3"/>
  <c r="DI76" i="3"/>
  <c r="DN78" i="3"/>
  <c r="DL78" i="3"/>
  <c r="BJ80" i="3"/>
  <c r="CV82" i="3"/>
  <c r="AV45" i="3"/>
  <c r="DL47" i="3"/>
  <c r="AW48" i="3"/>
  <c r="AJ49" i="3"/>
  <c r="CT52" i="3"/>
  <c r="DT56" i="3"/>
  <c r="AJ58" i="3"/>
  <c r="AV67" i="3"/>
  <c r="AI70" i="3"/>
  <c r="DE70" i="3"/>
  <c r="CN72" i="3"/>
  <c r="DL72" i="3"/>
  <c r="CZ73" i="3"/>
  <c r="AI75" i="3"/>
  <c r="DB75" i="3"/>
  <c r="V76" i="3"/>
  <c r="CN76" i="3"/>
  <c r="DK76" i="3"/>
  <c r="DA77" i="3"/>
  <c r="DR77" i="3"/>
  <c r="DP78" i="3"/>
  <c r="DJ79" i="3"/>
  <c r="DM79" i="3"/>
  <c r="CV80" i="3"/>
  <c r="AV81" i="3"/>
  <c r="BH82" i="3"/>
  <c r="CY82" i="3"/>
  <c r="DJ67" i="3"/>
  <c r="BH71" i="3"/>
  <c r="CS72" i="3"/>
  <c r="DR72" i="3"/>
  <c r="DG73" i="3"/>
  <c r="DF75" i="3"/>
  <c r="CS76" i="3"/>
  <c r="DL76" i="3"/>
  <c r="DB77" i="3"/>
  <c r="DE78" i="3"/>
  <c r="CN78" i="3"/>
  <c r="DT78" i="3"/>
  <c r="DS79" i="3"/>
  <c r="DN82" i="3"/>
  <c r="CZ82" i="3"/>
  <c r="CL67" i="3"/>
  <c r="CL70" i="3"/>
  <c r="CT70" i="3"/>
  <c r="DB70" i="3"/>
  <c r="DJ70" i="3"/>
  <c r="DR70" i="3"/>
  <c r="CU71" i="3"/>
  <c r="DG71" i="3"/>
  <c r="DT71" i="3"/>
  <c r="AJ72" i="3"/>
  <c r="AI72" i="3"/>
  <c r="CW74" i="3"/>
  <c r="DM74" i="3"/>
  <c r="W75" i="3"/>
  <c r="BH75" i="3"/>
  <c r="W77" i="3"/>
  <c r="BJ77" i="3" s="1"/>
  <c r="V77" i="3"/>
  <c r="BI77" i="3" s="1"/>
  <c r="CW78" i="3"/>
  <c r="DM78" i="3"/>
  <c r="DR80" i="3"/>
  <c r="DJ80" i="3"/>
  <c r="DB80" i="3"/>
  <c r="CT80" i="3"/>
  <c r="CL80" i="3"/>
  <c r="DO80" i="3"/>
  <c r="DG80" i="3"/>
  <c r="CY80" i="3"/>
  <c r="CQ80" i="3"/>
  <c r="DN80" i="3"/>
  <c r="DF80" i="3"/>
  <c r="CX80" i="3"/>
  <c r="CP80" i="3"/>
  <c r="DM80" i="3"/>
  <c r="DE80" i="3"/>
  <c r="CW80" i="3"/>
  <c r="CO80" i="3"/>
  <c r="CR80" i="3"/>
  <c r="DH80" i="3"/>
  <c r="CR56" i="3"/>
  <c r="DS59" i="3"/>
  <c r="DB67" i="3"/>
  <c r="BL83" i="3"/>
  <c r="CM70" i="3"/>
  <c r="CU70" i="3"/>
  <c r="DC70" i="3"/>
  <c r="DK70" i="3"/>
  <c r="DS70" i="3"/>
  <c r="AV71" i="3"/>
  <c r="CL71" i="3"/>
  <c r="CV71" i="3"/>
  <c r="DJ71" i="3"/>
  <c r="CL73" i="3"/>
  <c r="DB73" i="3"/>
  <c r="DR73" i="3"/>
  <c r="CY74" i="3"/>
  <c r="DO74" i="3"/>
  <c r="V75" i="3"/>
  <c r="CM75" i="3"/>
  <c r="DC75" i="3"/>
  <c r="DS75" i="3"/>
  <c r="CY78" i="3"/>
  <c r="DO78" i="3"/>
  <c r="W79" i="3"/>
  <c r="BJ79" i="3" s="1"/>
  <c r="BH79" i="3"/>
  <c r="CX79" i="3"/>
  <c r="DN79" i="3"/>
  <c r="CS80" i="3"/>
  <c r="DI80" i="3"/>
  <c r="AH83" i="3"/>
  <c r="BM83" i="3"/>
  <c r="CN70" i="3"/>
  <c r="CV70" i="3"/>
  <c r="DD70" i="3"/>
  <c r="DL70" i="3"/>
  <c r="DT70" i="3"/>
  <c r="AW71" i="3"/>
  <c r="CM71" i="3"/>
  <c r="CX71" i="3"/>
  <c r="DK71" i="3"/>
  <c r="CO72" i="3"/>
  <c r="DE72" i="3"/>
  <c r="CM73" i="3"/>
  <c r="DC73" i="3"/>
  <c r="DS73" i="3"/>
  <c r="BH74" i="3"/>
  <c r="CO75" i="3"/>
  <c r="DE75" i="3"/>
  <c r="DA76" i="3"/>
  <c r="BH78" i="3"/>
  <c r="V79" i="3"/>
  <c r="CL79" i="3"/>
  <c r="DB79" i="3"/>
  <c r="DR79" i="3"/>
  <c r="CU80" i="3"/>
  <c r="DK80" i="3"/>
  <c r="J81" i="3"/>
  <c r="DM70" i="3"/>
  <c r="DQ43" i="3"/>
  <c r="DR56" i="3"/>
  <c r="I70" i="3"/>
  <c r="AU83" i="3"/>
  <c r="AU12" i="3" s="1"/>
  <c r="CQ70" i="3"/>
  <c r="CY70" i="3"/>
  <c r="DG70" i="3"/>
  <c r="DO70" i="3"/>
  <c r="CP71" i="3"/>
  <c r="DC71" i="3"/>
  <c r="DO71" i="3"/>
  <c r="CT73" i="3"/>
  <c r="DJ73" i="3"/>
  <c r="AW74" i="3"/>
  <c r="AV74" i="3"/>
  <c r="BI74" i="3" s="1"/>
  <c r="CQ74" i="3"/>
  <c r="DG74" i="3"/>
  <c r="CU75" i="3"/>
  <c r="DR76" i="3"/>
  <c r="DJ76" i="3"/>
  <c r="DB76" i="3"/>
  <c r="CT76" i="3"/>
  <c r="CL76" i="3"/>
  <c r="DO76" i="3"/>
  <c r="DG76" i="3"/>
  <c r="CY76" i="3"/>
  <c r="CQ76" i="3"/>
  <c r="DN76" i="3"/>
  <c r="DF76" i="3"/>
  <c r="CX76" i="3"/>
  <c r="CP76" i="3"/>
  <c r="DM76" i="3"/>
  <c r="DE76" i="3"/>
  <c r="CW76" i="3"/>
  <c r="CO76" i="3"/>
  <c r="CR76" i="3"/>
  <c r="DH76" i="3"/>
  <c r="CP77" i="3"/>
  <c r="AW78" i="3"/>
  <c r="AV78" i="3"/>
  <c r="BI78" i="3" s="1"/>
  <c r="CQ78" i="3"/>
  <c r="DG78" i="3"/>
  <c r="CP79" i="3"/>
  <c r="DF79" i="3"/>
  <c r="CK80" i="3"/>
  <c r="DA80" i="3"/>
  <c r="DQ80" i="3"/>
  <c r="I82" i="3"/>
  <c r="CW70" i="3"/>
  <c r="CI36" i="3"/>
  <c r="CW34" i="3"/>
  <c r="DN58" i="3"/>
  <c r="CR70" i="3"/>
  <c r="CZ70" i="3"/>
  <c r="DH70" i="3"/>
  <c r="DP70" i="3"/>
  <c r="CQ71" i="3"/>
  <c r="DD71" i="3"/>
  <c r="V72" i="3"/>
  <c r="BH72" i="3"/>
  <c r="CW72" i="3"/>
  <c r="DM72" i="3"/>
  <c r="CU73" i="3"/>
  <c r="DT75" i="3"/>
  <c r="DL75" i="3"/>
  <c r="DD75" i="3"/>
  <c r="CV75" i="3"/>
  <c r="CN75" i="3"/>
  <c r="DQ75" i="3"/>
  <c r="DI75" i="3"/>
  <c r="DA75" i="3"/>
  <c r="CS75" i="3"/>
  <c r="CK75" i="3"/>
  <c r="DP75" i="3"/>
  <c r="DH75" i="3"/>
  <c r="CZ75" i="3"/>
  <c r="CR75" i="3"/>
  <c r="DO75" i="3"/>
  <c r="DG75" i="3"/>
  <c r="CY75" i="3"/>
  <c r="CQ75" i="3"/>
  <c r="CW75" i="3"/>
  <c r="DM75" i="3"/>
  <c r="CT79" i="3"/>
  <c r="CM80" i="3"/>
  <c r="DC80" i="3"/>
  <c r="DS80" i="3"/>
  <c r="CI59" i="3"/>
  <c r="CO70" i="3"/>
  <c r="DM71" i="3"/>
  <c r="DE71" i="3"/>
  <c r="CW71" i="3"/>
  <c r="DQ71" i="3"/>
  <c r="DI71" i="3"/>
  <c r="DA71" i="3"/>
  <c r="CS71" i="3"/>
  <c r="CK71" i="3"/>
  <c r="DP71" i="3"/>
  <c r="DH71" i="3"/>
  <c r="CZ71" i="3"/>
  <c r="CR71" i="3"/>
  <c r="CN71" i="3"/>
  <c r="CY71" i="3"/>
  <c r="DL71" i="3"/>
  <c r="W81" i="3"/>
  <c r="BJ81" i="3" s="1"/>
  <c r="V81" i="3"/>
  <c r="AW82" i="3"/>
  <c r="AV82" i="3"/>
  <c r="CV61" i="3"/>
  <c r="CZ62" i="3"/>
  <c r="H83" i="3"/>
  <c r="H12" i="3" s="1"/>
  <c r="CP70" i="3"/>
  <c r="CX70" i="3"/>
  <c r="DF70" i="3"/>
  <c r="CO71" i="3"/>
  <c r="DB71" i="3"/>
  <c r="DN71" i="3"/>
  <c r="I73" i="3"/>
  <c r="DQ73" i="3"/>
  <c r="DI73" i="3"/>
  <c r="DA73" i="3"/>
  <c r="CS73" i="3"/>
  <c r="CK73" i="3"/>
  <c r="DN73" i="3"/>
  <c r="DF73" i="3"/>
  <c r="CX73" i="3"/>
  <c r="CP73" i="3"/>
  <c r="DM73" i="3"/>
  <c r="DE73" i="3"/>
  <c r="CW73" i="3"/>
  <c r="CO73" i="3"/>
  <c r="DT73" i="3"/>
  <c r="DL73" i="3"/>
  <c r="DD73" i="3"/>
  <c r="CV73" i="3"/>
  <c r="CN73" i="3"/>
  <c r="CR73" i="3"/>
  <c r="DH73" i="3"/>
  <c r="AJ74" i="3"/>
  <c r="CO74" i="3"/>
  <c r="AV76" i="3"/>
  <c r="AJ78" i="3"/>
  <c r="CO78" i="3"/>
  <c r="AI79" i="3"/>
  <c r="CZ80" i="3"/>
  <c r="DP80" i="3"/>
  <c r="DR53" i="3"/>
  <c r="U83" i="3"/>
  <c r="CK70" i="3"/>
  <c r="CS70" i="3"/>
  <c r="DA70" i="3"/>
  <c r="DI70" i="3"/>
  <c r="CT71" i="3"/>
  <c r="DF71" i="3"/>
  <c r="DS71" i="3"/>
  <c r="W72" i="3"/>
  <c r="CK72" i="3"/>
  <c r="DA72" i="3"/>
  <c r="CY73" i="3"/>
  <c r="DO73" i="3"/>
  <c r="I74" i="3"/>
  <c r="CX75" i="3"/>
  <c r="DN75" i="3"/>
  <c r="BH76" i="3"/>
  <c r="DT79" i="3"/>
  <c r="DL79" i="3"/>
  <c r="DD79" i="3"/>
  <c r="CV79" i="3"/>
  <c r="CN79" i="3"/>
  <c r="DQ79" i="3"/>
  <c r="DI79" i="3"/>
  <c r="DA79" i="3"/>
  <c r="CS79" i="3"/>
  <c r="CK79" i="3"/>
  <c r="DP79" i="3"/>
  <c r="DH79" i="3"/>
  <c r="CZ79" i="3"/>
  <c r="CR79" i="3"/>
  <c r="DO79" i="3"/>
  <c r="DG79" i="3"/>
  <c r="CY79" i="3"/>
  <c r="CQ79" i="3"/>
  <c r="CU79" i="3"/>
  <c r="DK79" i="3"/>
  <c r="CN80" i="3"/>
  <c r="DD80" i="3"/>
  <c r="DT80" i="3"/>
  <c r="CP72" i="3"/>
  <c r="CX72" i="3"/>
  <c r="DF72" i="3"/>
  <c r="DN72" i="3"/>
  <c r="CK74" i="3"/>
  <c r="CS74" i="3"/>
  <c r="DA74" i="3"/>
  <c r="DI74" i="3"/>
  <c r="DQ74" i="3"/>
  <c r="CM77" i="3"/>
  <c r="CU77" i="3"/>
  <c r="DC77" i="3"/>
  <c r="DK77" i="3"/>
  <c r="DS77" i="3"/>
  <c r="CK78" i="3"/>
  <c r="CS78" i="3"/>
  <c r="DA78" i="3"/>
  <c r="DI78" i="3"/>
  <c r="DQ78" i="3"/>
  <c r="CM81" i="3"/>
  <c r="CU81" i="3"/>
  <c r="DC81" i="3"/>
  <c r="DK81" i="3"/>
  <c r="DS81" i="3"/>
  <c r="CK82" i="3"/>
  <c r="CS82" i="3"/>
  <c r="DA82" i="3"/>
  <c r="DI82" i="3"/>
  <c r="DQ82" i="3"/>
  <c r="CQ72" i="3"/>
  <c r="CY72" i="3"/>
  <c r="DG72" i="3"/>
  <c r="DO72" i="3"/>
  <c r="CL74" i="3"/>
  <c r="CT74" i="3"/>
  <c r="DB74" i="3"/>
  <c r="DJ74" i="3"/>
  <c r="DR74" i="3"/>
  <c r="I75" i="3"/>
  <c r="AI76" i="3"/>
  <c r="CN77" i="3"/>
  <c r="CV77" i="3"/>
  <c r="DD77" i="3"/>
  <c r="DL77" i="3"/>
  <c r="DT77" i="3"/>
  <c r="CL78" i="3"/>
  <c r="CT78" i="3"/>
  <c r="DB78" i="3"/>
  <c r="DJ78" i="3"/>
  <c r="DR78" i="3"/>
  <c r="CN81" i="3"/>
  <c r="CV81" i="3"/>
  <c r="DD81" i="3"/>
  <c r="DL81" i="3"/>
  <c r="DT81" i="3"/>
  <c r="CL82" i="3"/>
  <c r="CT82" i="3"/>
  <c r="DB82" i="3"/>
  <c r="DJ82" i="3"/>
  <c r="DR82" i="3"/>
  <c r="CR72" i="3"/>
  <c r="CZ72" i="3"/>
  <c r="DH72" i="3"/>
  <c r="DP72" i="3"/>
  <c r="CM74" i="3"/>
  <c r="CU74" i="3"/>
  <c r="DC74" i="3"/>
  <c r="DK74" i="3"/>
  <c r="DS74" i="3"/>
  <c r="CO77" i="3"/>
  <c r="CW77" i="3"/>
  <c r="DE77" i="3"/>
  <c r="DM77" i="3"/>
  <c r="CM78" i="3"/>
  <c r="CU78" i="3"/>
  <c r="DC78" i="3"/>
  <c r="DK78" i="3"/>
  <c r="DS78" i="3"/>
  <c r="CO81" i="3"/>
  <c r="CW81" i="3"/>
  <c r="DE81" i="3"/>
  <c r="DM81" i="3"/>
  <c r="CM82" i="3"/>
  <c r="CU82" i="3"/>
  <c r="DC82" i="3"/>
  <c r="DK82" i="3"/>
  <c r="DS82" i="3"/>
  <c r="CP81" i="3"/>
  <c r="CX81" i="3"/>
  <c r="DF81" i="3"/>
  <c r="CO82" i="3"/>
  <c r="CW82" i="3"/>
  <c r="DE82" i="3"/>
  <c r="CM72" i="3"/>
  <c r="CU72" i="3"/>
  <c r="DC72" i="3"/>
  <c r="DK72" i="3"/>
  <c r="CP74" i="3"/>
  <c r="CX74" i="3"/>
  <c r="DF74" i="3"/>
  <c r="CR77" i="3"/>
  <c r="CZ77" i="3"/>
  <c r="DH77" i="3"/>
  <c r="CP78" i="3"/>
  <c r="CX78" i="3"/>
  <c r="DF78" i="3"/>
  <c r="CR81" i="3"/>
  <c r="CZ81" i="3"/>
  <c r="DH81" i="3"/>
  <c r="CP82" i="3"/>
  <c r="CX82" i="3"/>
  <c r="DF82" i="3"/>
  <c r="CY60" i="3"/>
  <c r="CN63" i="3"/>
  <c r="AV66" i="3"/>
  <c r="DM68" i="3"/>
  <c r="CQ68" i="3"/>
  <c r="AU69" i="3"/>
  <c r="AU11" i="3" s="1"/>
  <c r="DG60" i="3"/>
  <c r="AI63" i="3"/>
  <c r="DK59" i="3"/>
  <c r="DO60" i="3"/>
  <c r="CR62" i="3"/>
  <c r="DT68" i="3"/>
  <c r="AI65" i="3"/>
  <c r="CR65" i="3"/>
  <c r="DC59" i="3"/>
  <c r="DN60" i="3"/>
  <c r="DL61" i="3"/>
  <c r="DI62" i="3"/>
  <c r="CY65" i="3"/>
  <c r="AI67" i="3"/>
  <c r="DN68" i="3"/>
  <c r="CY68" i="3"/>
  <c r="BH65" i="3"/>
  <c r="DO65" i="3"/>
  <c r="AI68" i="3"/>
  <c r="DG68" i="3"/>
  <c r="BJ63" i="3"/>
  <c r="DM63" i="3"/>
  <c r="V60" i="3"/>
  <c r="BH60" i="3"/>
  <c r="V63" i="3"/>
  <c r="DT66" i="3"/>
  <c r="V68" i="3"/>
  <c r="V57" i="3"/>
  <c r="DT61" i="3"/>
  <c r="CZ65" i="3"/>
  <c r="V66" i="3"/>
  <c r="W68" i="3"/>
  <c r="BH57" i="3"/>
  <c r="DA62" i="3"/>
  <c r="V64" i="3"/>
  <c r="CM64" i="3"/>
  <c r="V65" i="3"/>
  <c r="DM65" i="3"/>
  <c r="DG65" i="3"/>
  <c r="W66" i="3"/>
  <c r="BJ66" i="3" s="1"/>
  <c r="DE66" i="3"/>
  <c r="W59" i="3"/>
  <c r="BJ59" i="3" s="1"/>
  <c r="DS61" i="3"/>
  <c r="DO62" i="3"/>
  <c r="DH62" i="3"/>
  <c r="W64" i="3"/>
  <c r="DC64" i="3"/>
  <c r="DH65" i="3"/>
  <c r="DK64" i="3"/>
  <c r="CN61" i="3"/>
  <c r="DQ62" i="3"/>
  <c r="DN65" i="3"/>
  <c r="DP65" i="3"/>
  <c r="CK62" i="3"/>
  <c r="V67" i="3"/>
  <c r="DO67" i="3"/>
  <c r="CW56" i="3"/>
  <c r="DM56" i="3"/>
  <c r="BH61" i="3"/>
  <c r="BH62" i="3"/>
  <c r="W62" i="3"/>
  <c r="BJ62" i="3" s="1"/>
  <c r="V62" i="3"/>
  <c r="H69" i="3"/>
  <c r="H11" i="3" s="1"/>
  <c r="BO69" i="3"/>
  <c r="CP56" i="3"/>
  <c r="CX56" i="3"/>
  <c r="DF56" i="3"/>
  <c r="DN56" i="3"/>
  <c r="DP57" i="3"/>
  <c r="DH57" i="3"/>
  <c r="CZ57" i="3"/>
  <c r="CR57" i="3"/>
  <c r="DO57" i="3"/>
  <c r="DG57" i="3"/>
  <c r="CY57" i="3"/>
  <c r="CQ57" i="3"/>
  <c r="DN57" i="3"/>
  <c r="DF57" i="3"/>
  <c r="CX57" i="3"/>
  <c r="CP57" i="3"/>
  <c r="DM57" i="3"/>
  <c r="DE57" i="3"/>
  <c r="CW57" i="3"/>
  <c r="CO57" i="3"/>
  <c r="DT57" i="3"/>
  <c r="DL57" i="3"/>
  <c r="DD57" i="3"/>
  <c r="CV57" i="3"/>
  <c r="CN57" i="3"/>
  <c r="DS57" i="3"/>
  <c r="DK57" i="3"/>
  <c r="DC57" i="3"/>
  <c r="CU57" i="3"/>
  <c r="CM57" i="3"/>
  <c r="DR57" i="3"/>
  <c r="DJ57" i="3"/>
  <c r="DB57" i="3"/>
  <c r="CT57" i="3"/>
  <c r="CL57" i="3"/>
  <c r="DI57" i="3"/>
  <c r="CM59" i="3"/>
  <c r="CV63" i="3"/>
  <c r="DR64" i="3"/>
  <c r="DJ64" i="3"/>
  <c r="DB64" i="3"/>
  <c r="CT64" i="3"/>
  <c r="CL64" i="3"/>
  <c r="DQ64" i="3"/>
  <c r="DI64" i="3"/>
  <c r="DA64" i="3"/>
  <c r="CS64" i="3"/>
  <c r="CK64" i="3"/>
  <c r="DP64" i="3"/>
  <c r="DH64" i="3"/>
  <c r="CZ64" i="3"/>
  <c r="CR64" i="3"/>
  <c r="DO64" i="3"/>
  <c r="DG64" i="3"/>
  <c r="CY64" i="3"/>
  <c r="CQ64" i="3"/>
  <c r="DN64" i="3"/>
  <c r="DF64" i="3"/>
  <c r="CX64" i="3"/>
  <c r="CP64" i="3"/>
  <c r="DM64" i="3"/>
  <c r="DE64" i="3"/>
  <c r="CW64" i="3"/>
  <c r="CO64" i="3"/>
  <c r="DT64" i="3"/>
  <c r="DL64" i="3"/>
  <c r="DD64" i="3"/>
  <c r="CV64" i="3"/>
  <c r="CN64" i="3"/>
  <c r="BN69" i="3"/>
  <c r="CO56" i="3"/>
  <c r="DE56" i="3"/>
  <c r="DA57" i="3"/>
  <c r="BH56" i="3"/>
  <c r="CQ56" i="3"/>
  <c r="CY56" i="3"/>
  <c r="DG56" i="3"/>
  <c r="DQ57" i="3"/>
  <c r="J63" i="3"/>
  <c r="I63" i="3"/>
  <c r="DT63" i="3"/>
  <c r="DP46" i="3"/>
  <c r="DQ47" i="3"/>
  <c r="U69" i="3"/>
  <c r="AW56" i="3"/>
  <c r="CK56" i="3"/>
  <c r="CS56" i="3"/>
  <c r="DA56" i="3"/>
  <c r="DI56" i="3"/>
  <c r="DQ56" i="3"/>
  <c r="AJ57" i="3"/>
  <c r="BJ58" i="3"/>
  <c r="CP58" i="3"/>
  <c r="AW60" i="3"/>
  <c r="BJ60" i="3" s="1"/>
  <c r="AV60" i="3"/>
  <c r="CP63" i="3"/>
  <c r="CU64" i="3"/>
  <c r="DQ67" i="3"/>
  <c r="DI67" i="3"/>
  <c r="DA67" i="3"/>
  <c r="CS67" i="3"/>
  <c r="CK67" i="3"/>
  <c r="DP67" i="3"/>
  <c r="DH67" i="3"/>
  <c r="CZ67" i="3"/>
  <c r="CR67" i="3"/>
  <c r="DR67" i="3"/>
  <c r="CI43" i="3"/>
  <c r="CL56" i="3"/>
  <c r="CT56" i="3"/>
  <c r="DB56" i="3"/>
  <c r="DJ56" i="3"/>
  <c r="CX58" i="3"/>
  <c r="CX63" i="3"/>
  <c r="CO66" i="3"/>
  <c r="AW68" i="3"/>
  <c r="AV68" i="3"/>
  <c r="J58" i="3"/>
  <c r="I58" i="3"/>
  <c r="AJ61" i="3"/>
  <c r="AI61" i="3"/>
  <c r="DH38" i="3"/>
  <c r="DM34" i="3"/>
  <c r="DB32" i="3"/>
  <c r="DO52" i="3"/>
  <c r="CM56" i="3"/>
  <c r="CU56" i="3"/>
  <c r="DC56" i="3"/>
  <c r="DK56" i="3"/>
  <c r="DS56" i="3"/>
  <c r="AV57" i="3"/>
  <c r="CK57" i="3"/>
  <c r="DF58" i="3"/>
  <c r="DF63" i="3"/>
  <c r="CW66" i="3"/>
  <c r="AH69" i="3"/>
  <c r="AH11" i="3" s="1"/>
  <c r="BM69" i="3"/>
  <c r="CN56" i="3"/>
  <c r="CV56" i="3"/>
  <c r="DD56" i="3"/>
  <c r="DL56" i="3"/>
  <c r="DR59" i="3"/>
  <c r="DJ59" i="3"/>
  <c r="DB59" i="3"/>
  <c r="CT59" i="3"/>
  <c r="CL59" i="3"/>
  <c r="DQ59" i="3"/>
  <c r="DI59" i="3"/>
  <c r="DA59" i="3"/>
  <c r="CS59" i="3"/>
  <c r="CK59" i="3"/>
  <c r="DP59" i="3"/>
  <c r="DH59" i="3"/>
  <c r="CZ59" i="3"/>
  <c r="CR59" i="3"/>
  <c r="DO59" i="3"/>
  <c r="DG59" i="3"/>
  <c r="CY59" i="3"/>
  <c r="CQ59" i="3"/>
  <c r="DN59" i="3"/>
  <c r="DF59" i="3"/>
  <c r="CX59" i="3"/>
  <c r="CP59" i="3"/>
  <c r="DM59" i="3"/>
  <c r="DE59" i="3"/>
  <c r="CW59" i="3"/>
  <c r="CO59" i="3"/>
  <c r="DT59" i="3"/>
  <c r="DL59" i="3"/>
  <c r="DD59" i="3"/>
  <c r="CV59" i="3"/>
  <c r="CN59" i="3"/>
  <c r="CI60" i="3"/>
  <c r="DN63" i="3"/>
  <c r="BH58" i="3"/>
  <c r="CQ58" i="3"/>
  <c r="CY58" i="3"/>
  <c r="DG58" i="3"/>
  <c r="DO58" i="3"/>
  <c r="CR60" i="3"/>
  <c r="CZ60" i="3"/>
  <c r="DH60" i="3"/>
  <c r="DP60" i="3"/>
  <c r="CO61" i="3"/>
  <c r="CW61" i="3"/>
  <c r="DE61" i="3"/>
  <c r="DM61" i="3"/>
  <c r="CL62" i="3"/>
  <c r="CT62" i="3"/>
  <c r="DB62" i="3"/>
  <c r="DJ62" i="3"/>
  <c r="DR62" i="3"/>
  <c r="BH63" i="3"/>
  <c r="CQ63" i="3"/>
  <c r="CY63" i="3"/>
  <c r="DG63" i="3"/>
  <c r="DO63" i="3"/>
  <c r="AW65" i="3"/>
  <c r="BJ65" i="3" s="1"/>
  <c r="CK65" i="3"/>
  <c r="CS65" i="3"/>
  <c r="DA65" i="3"/>
  <c r="DI65" i="3"/>
  <c r="DQ65" i="3"/>
  <c r="CP66" i="3"/>
  <c r="CX66" i="3"/>
  <c r="DF66" i="3"/>
  <c r="DN66" i="3"/>
  <c r="W67" i="3"/>
  <c r="BJ67" i="3" s="1"/>
  <c r="CM67" i="3"/>
  <c r="CU67" i="3"/>
  <c r="DC67" i="3"/>
  <c r="DK67" i="3"/>
  <c r="DS67" i="3"/>
  <c r="CR68" i="3"/>
  <c r="CZ68" i="3"/>
  <c r="DH68" i="3"/>
  <c r="DP68" i="3"/>
  <c r="AV58" i="3"/>
  <c r="CR58" i="3"/>
  <c r="CZ58" i="3"/>
  <c r="DH58" i="3"/>
  <c r="DP58" i="3"/>
  <c r="AI59" i="3"/>
  <c r="CK60" i="3"/>
  <c r="CS60" i="3"/>
  <c r="DA60" i="3"/>
  <c r="DI60" i="3"/>
  <c r="DQ60" i="3"/>
  <c r="CP61" i="3"/>
  <c r="CX61" i="3"/>
  <c r="DF61" i="3"/>
  <c r="DN61" i="3"/>
  <c r="CM62" i="3"/>
  <c r="CU62" i="3"/>
  <c r="DC62" i="3"/>
  <c r="DK62" i="3"/>
  <c r="DS62" i="3"/>
  <c r="AV63" i="3"/>
  <c r="CR63" i="3"/>
  <c r="CZ63" i="3"/>
  <c r="DH63" i="3"/>
  <c r="DP63" i="3"/>
  <c r="AI64" i="3"/>
  <c r="CL65" i="3"/>
  <c r="CT65" i="3"/>
  <c r="DB65" i="3"/>
  <c r="DJ65" i="3"/>
  <c r="DR65" i="3"/>
  <c r="CQ66" i="3"/>
  <c r="CY66" i="3"/>
  <c r="DG66" i="3"/>
  <c r="DO66" i="3"/>
  <c r="CN67" i="3"/>
  <c r="CV67" i="3"/>
  <c r="DD67" i="3"/>
  <c r="DL67" i="3"/>
  <c r="DT67" i="3"/>
  <c r="CK68" i="3"/>
  <c r="CS68" i="3"/>
  <c r="DA68" i="3"/>
  <c r="DI68" i="3"/>
  <c r="DQ68" i="3"/>
  <c r="CK58" i="3"/>
  <c r="CS58" i="3"/>
  <c r="DA58" i="3"/>
  <c r="DI58" i="3"/>
  <c r="DQ58" i="3"/>
  <c r="CL60" i="3"/>
  <c r="CT60" i="3"/>
  <c r="DB60" i="3"/>
  <c r="DJ60" i="3"/>
  <c r="DR60" i="3"/>
  <c r="CQ61" i="3"/>
  <c r="CY61" i="3"/>
  <c r="DG61" i="3"/>
  <c r="DO61" i="3"/>
  <c r="CN62" i="3"/>
  <c r="CV62" i="3"/>
  <c r="DD62" i="3"/>
  <c r="DL62" i="3"/>
  <c r="DT62" i="3"/>
  <c r="CK63" i="3"/>
  <c r="CS63" i="3"/>
  <c r="DA63" i="3"/>
  <c r="DI63" i="3"/>
  <c r="DQ63" i="3"/>
  <c r="CM65" i="3"/>
  <c r="CU65" i="3"/>
  <c r="DC65" i="3"/>
  <c r="DK65" i="3"/>
  <c r="DS65" i="3"/>
  <c r="CR66" i="3"/>
  <c r="CZ66" i="3"/>
  <c r="DH66" i="3"/>
  <c r="DP66" i="3"/>
  <c r="CO67" i="3"/>
  <c r="CW67" i="3"/>
  <c r="DE67" i="3"/>
  <c r="DM67" i="3"/>
  <c r="CL68" i="3"/>
  <c r="CT68" i="3"/>
  <c r="DB68" i="3"/>
  <c r="DJ68" i="3"/>
  <c r="DR68" i="3"/>
  <c r="CL58" i="3"/>
  <c r="CT58" i="3"/>
  <c r="DB58" i="3"/>
  <c r="DJ58" i="3"/>
  <c r="DR58" i="3"/>
  <c r="I59" i="3"/>
  <c r="BH59" i="3"/>
  <c r="CM60" i="3"/>
  <c r="CU60" i="3"/>
  <c r="DC60" i="3"/>
  <c r="DK60" i="3"/>
  <c r="DS60" i="3"/>
  <c r="AV61" i="3"/>
  <c r="CR61" i="3"/>
  <c r="CZ61" i="3"/>
  <c r="DH61" i="3"/>
  <c r="DP61" i="3"/>
  <c r="AI62" i="3"/>
  <c r="CO62" i="3"/>
  <c r="CW62" i="3"/>
  <c r="DE62" i="3"/>
  <c r="DM62" i="3"/>
  <c r="CL63" i="3"/>
  <c r="CT63" i="3"/>
  <c r="DB63" i="3"/>
  <c r="DJ63" i="3"/>
  <c r="DR63" i="3"/>
  <c r="I64" i="3"/>
  <c r="CN65" i="3"/>
  <c r="CV65" i="3"/>
  <c r="DD65" i="3"/>
  <c r="DL65" i="3"/>
  <c r="DT65" i="3"/>
  <c r="CK66" i="3"/>
  <c r="CS66" i="3"/>
  <c r="DA66" i="3"/>
  <c r="DI66" i="3"/>
  <c r="DQ66" i="3"/>
  <c r="CP67" i="3"/>
  <c r="CX67" i="3"/>
  <c r="DF67" i="3"/>
  <c r="DN67" i="3"/>
  <c r="CM68" i="3"/>
  <c r="CU68" i="3"/>
  <c r="DC68" i="3"/>
  <c r="DK68" i="3"/>
  <c r="DS68" i="3"/>
  <c r="CM58" i="3"/>
  <c r="CU58" i="3"/>
  <c r="DC58" i="3"/>
  <c r="DK58" i="3"/>
  <c r="DS58" i="3"/>
  <c r="AV59" i="3"/>
  <c r="CN60" i="3"/>
  <c r="CV60" i="3"/>
  <c r="DD60" i="3"/>
  <c r="DL60" i="3"/>
  <c r="DT60" i="3"/>
  <c r="CK61" i="3"/>
  <c r="CS61" i="3"/>
  <c r="DA61" i="3"/>
  <c r="DI61" i="3"/>
  <c r="DQ61" i="3"/>
  <c r="CP62" i="3"/>
  <c r="CX62" i="3"/>
  <c r="DF62" i="3"/>
  <c r="DN62" i="3"/>
  <c r="CM63" i="3"/>
  <c r="CU63" i="3"/>
  <c r="DC63" i="3"/>
  <c r="DK63" i="3"/>
  <c r="DS63" i="3"/>
  <c r="CO65" i="3"/>
  <c r="CW65" i="3"/>
  <c r="DE65" i="3"/>
  <c r="CL66" i="3"/>
  <c r="CT66" i="3"/>
  <c r="DB66" i="3"/>
  <c r="DJ66" i="3"/>
  <c r="DR66" i="3"/>
  <c r="CQ67" i="3"/>
  <c r="CY67" i="3"/>
  <c r="DG67" i="3"/>
  <c r="CN68" i="3"/>
  <c r="CV68" i="3"/>
  <c r="DD68" i="3"/>
  <c r="DL68" i="3"/>
  <c r="CN58" i="3"/>
  <c r="CV58" i="3"/>
  <c r="DD58" i="3"/>
  <c r="DL58" i="3"/>
  <c r="DT58" i="3"/>
  <c r="AI60" i="3"/>
  <c r="CO60" i="3"/>
  <c r="CW60" i="3"/>
  <c r="DE60" i="3"/>
  <c r="DM60" i="3"/>
  <c r="CL61" i="3"/>
  <c r="CT61" i="3"/>
  <c r="DB61" i="3"/>
  <c r="DJ61" i="3"/>
  <c r="DR61" i="3"/>
  <c r="CQ62" i="3"/>
  <c r="CY62" i="3"/>
  <c r="DG62" i="3"/>
  <c r="DD63" i="3"/>
  <c r="DL63" i="3"/>
  <c r="CP65" i="3"/>
  <c r="CX65" i="3"/>
  <c r="DF65" i="3"/>
  <c r="CM66" i="3"/>
  <c r="CU66" i="3"/>
  <c r="DC66" i="3"/>
  <c r="DK66" i="3"/>
  <c r="DS66" i="3"/>
  <c r="CO68" i="3"/>
  <c r="CW68" i="3"/>
  <c r="DE68" i="3"/>
  <c r="CO58" i="3"/>
  <c r="CW58" i="3"/>
  <c r="DE58" i="3"/>
  <c r="CP60" i="3"/>
  <c r="CX60" i="3"/>
  <c r="DF60" i="3"/>
  <c r="CM61" i="3"/>
  <c r="CU61" i="3"/>
  <c r="DC61" i="3"/>
  <c r="DK61" i="3"/>
  <c r="CO63" i="3"/>
  <c r="CW63" i="3"/>
  <c r="DE63" i="3"/>
  <c r="CN66" i="3"/>
  <c r="CV66" i="3"/>
  <c r="DD66" i="3"/>
  <c r="DL66" i="3"/>
  <c r="CP68" i="3"/>
  <c r="CX68" i="3"/>
  <c r="DF68" i="3"/>
  <c r="DT54" i="3"/>
  <c r="DR40" i="3"/>
  <c r="CI38" i="3"/>
  <c r="DQ38" i="3"/>
  <c r="DC31" i="3"/>
  <c r="DG29" i="3"/>
  <c r="DQ42" i="3"/>
  <c r="DQ54" i="3"/>
  <c r="CQ54" i="3"/>
  <c r="DO47" i="3"/>
  <c r="DD47" i="3"/>
  <c r="CV54" i="3"/>
  <c r="DD54" i="3"/>
  <c r="DC44" i="3"/>
  <c r="DI54" i="3"/>
  <c r="CQ43" i="3"/>
  <c r="DL54" i="3"/>
  <c r="CL32" i="3"/>
  <c r="CI30" i="3"/>
  <c r="CX44" i="3"/>
  <c r="DS49" i="3"/>
  <c r="CI52" i="3"/>
  <c r="W32" i="3"/>
  <c r="BH32" i="3"/>
  <c r="W35" i="3"/>
  <c r="BH35" i="3"/>
  <c r="AI28" i="3"/>
  <c r="AH41" i="3"/>
  <c r="AH9" i="3" s="1"/>
  <c r="J28" i="3"/>
  <c r="W40" i="3"/>
  <c r="BH40" i="3"/>
  <c r="V33" i="3"/>
  <c r="BH33" i="3"/>
  <c r="V34" i="3"/>
  <c r="BH34" i="3"/>
  <c r="W36" i="3"/>
  <c r="BJ36" i="3" s="1"/>
  <c r="BH36" i="3"/>
  <c r="W37" i="3"/>
  <c r="BH37" i="3"/>
  <c r="W28" i="3"/>
  <c r="U41" i="3"/>
  <c r="W30" i="3"/>
  <c r="BH30" i="3"/>
  <c r="W38" i="3"/>
  <c r="BJ38" i="3" s="1"/>
  <c r="BH38" i="3"/>
  <c r="AV28" i="3"/>
  <c r="AU41" i="3"/>
  <c r="W31" i="3"/>
  <c r="BJ31" i="3" s="1"/>
  <c r="BH31" i="3"/>
  <c r="W39" i="3"/>
  <c r="BH39" i="3"/>
  <c r="V50" i="3"/>
  <c r="W50" i="3"/>
  <c r="BJ50" i="3" s="1"/>
  <c r="DP50" i="3"/>
  <c r="DM50" i="3"/>
  <c r="DE50" i="3"/>
  <c r="CR50" i="3"/>
  <c r="DB43" i="3"/>
  <c r="DF43" i="3"/>
  <c r="DL43" i="3"/>
  <c r="CK47" i="3"/>
  <c r="DH51" i="3"/>
  <c r="CR51" i="3"/>
  <c r="DD53" i="3"/>
  <c r="DN45" i="3"/>
  <c r="DD45" i="3"/>
  <c r="CZ45" i="3"/>
  <c r="CV45" i="3"/>
  <c r="CP45" i="3"/>
  <c r="DP45" i="3"/>
  <c r="CN45" i="3"/>
  <c r="CQ42" i="3"/>
  <c r="DG42" i="3"/>
  <c r="CS42" i="3"/>
  <c r="CK42" i="3"/>
  <c r="DN46" i="3"/>
  <c r="DO46" i="3"/>
  <c r="CV46" i="3"/>
  <c r="DJ46" i="3"/>
  <c r="CT46" i="3"/>
  <c r="DI46" i="3"/>
  <c r="CS46" i="3"/>
  <c r="DH46" i="3"/>
  <c r="CQ46" i="3"/>
  <c r="DT46" i="3"/>
  <c r="DB46" i="3"/>
  <c r="CK46" i="3"/>
  <c r="DR46" i="3"/>
  <c r="DA46" i="3"/>
  <c r="DG46" i="3"/>
  <c r="CY46" i="3"/>
  <c r="I49" i="3"/>
  <c r="J49" i="3"/>
  <c r="BH51" i="3"/>
  <c r="V51" i="3"/>
  <c r="DJ51" i="3"/>
  <c r="CR36" i="3"/>
  <c r="DC36" i="3"/>
  <c r="DG36" i="3"/>
  <c r="DO36" i="3"/>
  <c r="DS36" i="3"/>
  <c r="CM36" i="3"/>
  <c r="CQ36" i="3"/>
  <c r="CU36" i="3"/>
  <c r="DO42" i="3"/>
  <c r="DF44" i="3"/>
  <c r="CM44" i="3"/>
  <c r="DQ44" i="3"/>
  <c r="CZ44" i="3"/>
  <c r="DK44" i="3"/>
  <c r="CU44" i="3"/>
  <c r="DI44" i="3"/>
  <c r="CR44" i="3"/>
  <c r="DN44" i="3"/>
  <c r="DH44" i="3"/>
  <c r="CQ44" i="3"/>
  <c r="DH45" i="3"/>
  <c r="CN46" i="3"/>
  <c r="AI43" i="3"/>
  <c r="AJ43" i="3"/>
  <c r="DM51" i="3"/>
  <c r="J54" i="3"/>
  <c r="I54" i="3"/>
  <c r="CO52" i="3"/>
  <c r="CL52" i="3"/>
  <c r="DJ52" i="3"/>
  <c r="DB52" i="3"/>
  <c r="DN42" i="3"/>
  <c r="CN42" i="3"/>
  <c r="DI42" i="3"/>
  <c r="CU43" i="3"/>
  <c r="DS47" i="3"/>
  <c r="DI47" i="3"/>
  <c r="DO51" i="3"/>
  <c r="DR51" i="3"/>
  <c r="CK54" i="3"/>
  <c r="DG54" i="3"/>
  <c r="DM45" i="3"/>
  <c r="DM52" i="3"/>
  <c r="CN54" i="3"/>
  <c r="DB39" i="3"/>
  <c r="BM41" i="3"/>
  <c r="BM55" i="3"/>
  <c r="CV42" i="3"/>
  <c r="CY44" i="3"/>
  <c r="DP44" i="3"/>
  <c r="CN47" i="3"/>
  <c r="CP47" i="3"/>
  <c r="DT47" i="3"/>
  <c r="DQ48" i="3"/>
  <c r="CX49" i="3"/>
  <c r="DF49" i="3"/>
  <c r="CO51" i="3"/>
  <c r="CS54" i="3"/>
  <c r="DO54" i="3"/>
  <c r="CI40" i="3"/>
  <c r="CI34" i="3"/>
  <c r="DS31" i="3"/>
  <c r="BN55" i="3"/>
  <c r="CY42" i="3"/>
  <c r="DT42" i="3"/>
  <c r="DR43" i="3"/>
  <c r="CS47" i="3"/>
  <c r="DG52" i="3"/>
  <c r="DT32" i="3"/>
  <c r="DP42" i="3"/>
  <c r="DA42" i="3"/>
  <c r="J44" i="3"/>
  <c r="CK44" i="3"/>
  <c r="AW46" i="3"/>
  <c r="CX47" i="3"/>
  <c r="CK48" i="3"/>
  <c r="AV51" i="3"/>
  <c r="CW51" i="3"/>
  <c r="DR54" i="3"/>
  <c r="CY54" i="3"/>
  <c r="DK31" i="3"/>
  <c r="CK43" i="3"/>
  <c r="BI45" i="3"/>
  <c r="DA47" i="3"/>
  <c r="DN48" i="3"/>
  <c r="CS48" i="3"/>
  <c r="J51" i="3"/>
  <c r="DB51" i="3"/>
  <c r="BH52" i="3"/>
  <c r="DN54" i="3"/>
  <c r="DA54" i="3"/>
  <c r="CQ37" i="3"/>
  <c r="CY37" i="3"/>
  <c r="DG37" i="3"/>
  <c r="DO37" i="3"/>
  <c r="CR37" i="3"/>
  <c r="CZ37" i="3"/>
  <c r="DH37" i="3"/>
  <c r="DP37" i="3"/>
  <c r="CL37" i="3"/>
  <c r="CT37" i="3"/>
  <c r="DB37" i="3"/>
  <c r="DJ37" i="3"/>
  <c r="DR37" i="3"/>
  <c r="CN37" i="3"/>
  <c r="CV37" i="3"/>
  <c r="DD37" i="3"/>
  <c r="DL37" i="3"/>
  <c r="DT37" i="3"/>
  <c r="CO37" i="3"/>
  <c r="CW37" i="3"/>
  <c r="DE37" i="3"/>
  <c r="DM37" i="3"/>
  <c r="CS37" i="3"/>
  <c r="DN37" i="3"/>
  <c r="CU37" i="3"/>
  <c r="DQ37" i="3"/>
  <c r="CX37" i="3"/>
  <c r="DS37" i="3"/>
  <c r="DA37" i="3"/>
  <c r="DC37" i="3"/>
  <c r="CK37" i="3"/>
  <c r="DF37" i="3"/>
  <c r="CM37" i="3"/>
  <c r="DI37" i="3"/>
  <c r="DK37" i="3"/>
  <c r="CP37" i="3"/>
  <c r="CV33" i="3"/>
  <c r="DD33" i="3"/>
  <c r="DT33" i="3"/>
  <c r="CW35" i="3"/>
  <c r="CY35" i="3"/>
  <c r="DO35" i="3"/>
  <c r="CP35" i="3"/>
  <c r="DE35" i="3"/>
  <c r="BO41" i="3"/>
  <c r="CR29" i="3"/>
  <c r="DC29" i="3"/>
  <c r="DM29" i="3"/>
  <c r="CS29" i="3"/>
  <c r="DD29" i="3"/>
  <c r="DN29" i="3"/>
  <c r="CV29" i="3"/>
  <c r="DF29" i="3"/>
  <c r="DP29" i="3"/>
  <c r="CN29" i="3"/>
  <c r="CX29" i="3"/>
  <c r="DI29" i="3"/>
  <c r="DT29" i="3"/>
  <c r="CO29" i="3"/>
  <c r="CZ29" i="3"/>
  <c r="DK29" i="3"/>
  <c r="DL29" i="3"/>
  <c r="CK29" i="3"/>
  <c r="DO29" i="3"/>
  <c r="CQ29" i="3"/>
  <c r="DS29" i="3"/>
  <c r="CU29" i="3"/>
  <c r="CW29" i="3"/>
  <c r="DA29" i="3"/>
  <c r="DE29" i="3"/>
  <c r="CL40" i="3"/>
  <c r="CS36" i="3"/>
  <c r="DF36" i="3"/>
  <c r="DQ36" i="3"/>
  <c r="CO36" i="3"/>
  <c r="CZ36" i="3"/>
  <c r="DM36" i="3"/>
  <c r="CP36" i="3"/>
  <c r="DA36" i="3"/>
  <c r="DN36" i="3"/>
  <c r="DN34" i="3"/>
  <c r="CN34" i="3"/>
  <c r="CV34" i="3"/>
  <c r="DD34" i="3"/>
  <c r="DF34" i="3"/>
  <c r="BN41" i="3"/>
  <c r="AW44" i="3"/>
  <c r="AV44" i="3"/>
  <c r="J43" i="3"/>
  <c r="I43" i="3"/>
  <c r="CT38" i="3"/>
  <c r="DR38" i="3"/>
  <c r="CZ38" i="3"/>
  <c r="DB38" i="3"/>
  <c r="CK38" i="3"/>
  <c r="DI38" i="3"/>
  <c r="CL38" i="3"/>
  <c r="DJ38" i="3"/>
  <c r="BL41" i="3"/>
  <c r="W43" i="3"/>
  <c r="V43" i="3"/>
  <c r="BH43" i="3"/>
  <c r="DO53" i="3"/>
  <c r="CT53" i="3"/>
  <c r="DL53" i="3"/>
  <c r="CQ53" i="3"/>
  <c r="DJ53" i="3"/>
  <c r="CN53" i="3"/>
  <c r="DG53" i="3"/>
  <c r="CL53" i="3"/>
  <c r="DB53" i="3"/>
  <c r="DT53" i="3"/>
  <c r="CY53" i="3"/>
  <c r="DA38" i="3"/>
  <c r="DK36" i="3"/>
  <c r="CO34" i="3"/>
  <c r="DD32" i="3"/>
  <c r="CO32" i="3"/>
  <c r="CU32" i="3"/>
  <c r="DR32" i="3"/>
  <c r="CV32" i="3"/>
  <c r="DS32" i="3"/>
  <c r="DC32" i="3"/>
  <c r="CM32" i="3"/>
  <c r="DJ32" i="3"/>
  <c r="CN32" i="3"/>
  <c r="DK32" i="3"/>
  <c r="BH42" i="3"/>
  <c r="U55" i="3"/>
  <c r="U10" i="3" s="1"/>
  <c r="W42" i="3"/>
  <c r="V42" i="3"/>
  <c r="CI44" i="3"/>
  <c r="DF48" i="3"/>
  <c r="CR38" i="3"/>
  <c r="AH55" i="3"/>
  <c r="AH10" i="3" s="1"/>
  <c r="AJ42" i="3"/>
  <c r="AI42" i="3"/>
  <c r="J46" i="3"/>
  <c r="I46" i="3"/>
  <c r="DL34" i="3"/>
  <c r="CT32" i="3"/>
  <c r="CM29" i="3"/>
  <c r="CY36" i="3"/>
  <c r="BH44" i="3"/>
  <c r="I45" i="3"/>
  <c r="J45" i="3"/>
  <c r="AJ46" i="3"/>
  <c r="AI46" i="3"/>
  <c r="J47" i="3"/>
  <c r="I47" i="3"/>
  <c r="DM49" i="3"/>
  <c r="DE49" i="3"/>
  <c r="CW49" i="3"/>
  <c r="CO49" i="3"/>
  <c r="DT49" i="3"/>
  <c r="DL49" i="3"/>
  <c r="DD49" i="3"/>
  <c r="CV49" i="3"/>
  <c r="CN49" i="3"/>
  <c r="DR49" i="3"/>
  <c r="DJ49" i="3"/>
  <c r="DB49" i="3"/>
  <c r="CT49" i="3"/>
  <c r="CL49" i="3"/>
  <c r="DQ49" i="3"/>
  <c r="DI49" i="3"/>
  <c r="DA49" i="3"/>
  <c r="CS49" i="3"/>
  <c r="CK49" i="3"/>
  <c r="DO49" i="3"/>
  <c r="DG49" i="3"/>
  <c r="CY49" i="3"/>
  <c r="CQ49" i="3"/>
  <c r="DP49" i="3"/>
  <c r="CU49" i="3"/>
  <c r="DN49" i="3"/>
  <c r="CR49" i="3"/>
  <c r="DK49" i="3"/>
  <c r="CP49" i="3"/>
  <c r="DH49" i="3"/>
  <c r="CM49" i="3"/>
  <c r="DC49" i="3"/>
  <c r="CZ49" i="3"/>
  <c r="CV53" i="3"/>
  <c r="AV54" i="3"/>
  <c r="AW54" i="3"/>
  <c r="CS38" i="3"/>
  <c r="DE34" i="3"/>
  <c r="CL42" i="3"/>
  <c r="CT42" i="3"/>
  <c r="DB42" i="3"/>
  <c r="DJ42" i="3"/>
  <c r="DR42" i="3"/>
  <c r="CS43" i="3"/>
  <c r="DC43" i="3"/>
  <c r="DN43" i="3"/>
  <c r="CW45" i="3"/>
  <c r="DK45" i="3"/>
  <c r="BH46" i="3"/>
  <c r="DN47" i="3"/>
  <c r="CM48" i="3"/>
  <c r="DI48" i="3"/>
  <c r="CM50" i="3"/>
  <c r="DH50" i="3"/>
  <c r="DE52" i="3"/>
  <c r="DQ53" i="3"/>
  <c r="CL29" i="3"/>
  <c r="BL55" i="3"/>
  <c r="CM42" i="3"/>
  <c r="CU42" i="3"/>
  <c r="DC42" i="3"/>
  <c r="DK42" i="3"/>
  <c r="DS42" i="3"/>
  <c r="CT43" i="3"/>
  <c r="DD43" i="3"/>
  <c r="DO43" i="3"/>
  <c r="CM45" i="3"/>
  <c r="CX45" i="3"/>
  <c r="DL45" i="3"/>
  <c r="CV47" i="3"/>
  <c r="CP48" i="3"/>
  <c r="DK48" i="3"/>
  <c r="BJ49" i="3"/>
  <c r="CO50" i="3"/>
  <c r="DK50" i="3"/>
  <c r="CT51" i="3"/>
  <c r="DP51" i="3"/>
  <c r="CI53" i="3"/>
  <c r="DI36" i="3"/>
  <c r="CW36" i="3"/>
  <c r="CK36" i="3"/>
  <c r="CM31" i="3"/>
  <c r="CO42" i="3"/>
  <c r="CW42" i="3"/>
  <c r="DE42" i="3"/>
  <c r="DM42" i="3"/>
  <c r="CL43" i="3"/>
  <c r="CV43" i="3"/>
  <c r="DG43" i="3"/>
  <c r="DM44" i="3"/>
  <c r="DE44" i="3"/>
  <c r="CW44" i="3"/>
  <c r="CO44" i="3"/>
  <c r="DT44" i="3"/>
  <c r="DL44" i="3"/>
  <c r="DD44" i="3"/>
  <c r="CV44" i="3"/>
  <c r="CN44" i="3"/>
  <c r="DR44" i="3"/>
  <c r="DJ44" i="3"/>
  <c r="DB44" i="3"/>
  <c r="CT44" i="3"/>
  <c r="CL44" i="3"/>
  <c r="CP44" i="3"/>
  <c r="DA44" i="3"/>
  <c r="DO44" i="3"/>
  <c r="CO45" i="3"/>
  <c r="DC45" i="3"/>
  <c r="DM46" i="3"/>
  <c r="DE46" i="3"/>
  <c r="CW46" i="3"/>
  <c r="CO46" i="3"/>
  <c r="CL46" i="3"/>
  <c r="CZ46" i="3"/>
  <c r="DL46" i="3"/>
  <c r="CU48" i="3"/>
  <c r="CU50" i="3"/>
  <c r="CZ51" i="3"/>
  <c r="CQ52" i="3"/>
  <c r="CI54" i="3"/>
  <c r="H55" i="3"/>
  <c r="H10" i="3" s="1"/>
  <c r="BO55" i="3"/>
  <c r="CP42" i="3"/>
  <c r="CX42" i="3"/>
  <c r="DF42" i="3"/>
  <c r="DP43" i="3"/>
  <c r="DH43" i="3"/>
  <c r="CZ43" i="3"/>
  <c r="CR43" i="3"/>
  <c r="DM43" i="3"/>
  <c r="DE43" i="3"/>
  <c r="CW43" i="3"/>
  <c r="CO43" i="3"/>
  <c r="CM43" i="3"/>
  <c r="CX43" i="3"/>
  <c r="DI43" i="3"/>
  <c r="DS43" i="3"/>
  <c r="W47" i="3"/>
  <c r="V47" i="3"/>
  <c r="BI47" i="3" s="1"/>
  <c r="BH47" i="3"/>
  <c r="J48" i="3"/>
  <c r="I48" i="3"/>
  <c r="DP48" i="3"/>
  <c r="DH48" i="3"/>
  <c r="CZ48" i="3"/>
  <c r="CR48" i="3"/>
  <c r="DO48" i="3"/>
  <c r="DG48" i="3"/>
  <c r="CY48" i="3"/>
  <c r="CQ48" i="3"/>
  <c r="DM48" i="3"/>
  <c r="DE48" i="3"/>
  <c r="CW48" i="3"/>
  <c r="CO48" i="3"/>
  <c r="DT48" i="3"/>
  <c r="DL48" i="3"/>
  <c r="DD48" i="3"/>
  <c r="CV48" i="3"/>
  <c r="CN48" i="3"/>
  <c r="DR48" i="3"/>
  <c r="DJ48" i="3"/>
  <c r="DB48" i="3"/>
  <c r="CT48" i="3"/>
  <c r="CL48" i="3"/>
  <c r="CX48" i="3"/>
  <c r="DS48" i="3"/>
  <c r="DR50" i="3"/>
  <c r="DJ50" i="3"/>
  <c r="DB50" i="3"/>
  <c r="CT50" i="3"/>
  <c r="CL50" i="3"/>
  <c r="DQ50" i="3"/>
  <c r="DI50" i="3"/>
  <c r="DA50" i="3"/>
  <c r="CS50" i="3"/>
  <c r="CK50" i="3"/>
  <c r="DO50" i="3"/>
  <c r="DG50" i="3"/>
  <c r="CY50" i="3"/>
  <c r="CQ50" i="3"/>
  <c r="DN50" i="3"/>
  <c r="DF50" i="3"/>
  <c r="CX50" i="3"/>
  <c r="CP50" i="3"/>
  <c r="DT50" i="3"/>
  <c r="DL50" i="3"/>
  <c r="DD50" i="3"/>
  <c r="CV50" i="3"/>
  <c r="CN50" i="3"/>
  <c r="CW50" i="3"/>
  <c r="DS50" i="3"/>
  <c r="AW52" i="3"/>
  <c r="AV52" i="3"/>
  <c r="BI52" i="3" s="1"/>
  <c r="DI39" i="3"/>
  <c r="CP29" i="3"/>
  <c r="I42" i="3"/>
  <c r="AU55" i="3"/>
  <c r="AU10" i="3" s="1"/>
  <c r="CN43" i="3"/>
  <c r="CY43" i="3"/>
  <c r="DJ43" i="3"/>
  <c r="DT43" i="3"/>
  <c r="DR45" i="3"/>
  <c r="DJ45" i="3"/>
  <c r="DB45" i="3"/>
  <c r="CT45" i="3"/>
  <c r="CL45" i="3"/>
  <c r="DQ45" i="3"/>
  <c r="DI45" i="3"/>
  <c r="DA45" i="3"/>
  <c r="CS45" i="3"/>
  <c r="CK45" i="3"/>
  <c r="DO45" i="3"/>
  <c r="DG45" i="3"/>
  <c r="CY45" i="3"/>
  <c r="CQ45" i="3"/>
  <c r="CR45" i="3"/>
  <c r="DE45" i="3"/>
  <c r="DS45" i="3"/>
  <c r="DF47" i="3"/>
  <c r="BH48" i="3"/>
  <c r="V48" i="3"/>
  <c r="BI48" i="3" s="1"/>
  <c r="DA48" i="3"/>
  <c r="CZ50" i="3"/>
  <c r="DE51" i="3"/>
  <c r="DP52" i="3"/>
  <c r="DH52" i="3"/>
  <c r="CZ52" i="3"/>
  <c r="CR52" i="3"/>
  <c r="DN52" i="3"/>
  <c r="DF52" i="3"/>
  <c r="CX52" i="3"/>
  <c r="CP52" i="3"/>
  <c r="CW52" i="3"/>
  <c r="DR52" i="3"/>
  <c r="AJ53" i="3"/>
  <c r="AI53" i="3"/>
  <c r="W54" i="3"/>
  <c r="V54" i="3"/>
  <c r="DP36" i="3"/>
  <c r="DE36" i="3"/>
  <c r="CI32" i="3"/>
  <c r="J42" i="3"/>
  <c r="AV42" i="3"/>
  <c r="CR42" i="3"/>
  <c r="CZ42" i="3"/>
  <c r="DH42" i="3"/>
  <c r="CP43" i="3"/>
  <c r="DA43" i="3"/>
  <c r="DK43" i="3"/>
  <c r="AJ44" i="3"/>
  <c r="CS44" i="3"/>
  <c r="DG44" i="3"/>
  <c r="DS44" i="3"/>
  <c r="CU45" i="3"/>
  <c r="DF45" i="3"/>
  <c r="DT45" i="3"/>
  <c r="V46" i="3"/>
  <c r="BI46" i="3" s="1"/>
  <c r="CR46" i="3"/>
  <c r="DD46" i="3"/>
  <c r="DQ46" i="3"/>
  <c r="AJ47" i="3"/>
  <c r="W48" i="3"/>
  <c r="DC48" i="3"/>
  <c r="DC50" i="3"/>
  <c r="CL51" i="3"/>
  <c r="DT52" i="3"/>
  <c r="CY52" i="3"/>
  <c r="AW53" i="3"/>
  <c r="AV53" i="3"/>
  <c r="AJ54" i="3"/>
  <c r="AI54" i="3"/>
  <c r="BH54" i="3"/>
  <c r="CO47" i="3"/>
  <c r="CW47" i="3"/>
  <c r="DE47" i="3"/>
  <c r="DM47" i="3"/>
  <c r="BH49" i="3"/>
  <c r="CK51" i="3"/>
  <c r="CS51" i="3"/>
  <c r="DA51" i="3"/>
  <c r="DI51" i="3"/>
  <c r="DQ51" i="3"/>
  <c r="CM53" i="3"/>
  <c r="CU53" i="3"/>
  <c r="DC53" i="3"/>
  <c r="DK53" i="3"/>
  <c r="DS53" i="3"/>
  <c r="CR54" i="3"/>
  <c r="CZ54" i="3"/>
  <c r="DH54" i="3"/>
  <c r="DP54" i="3"/>
  <c r="CQ47" i="3"/>
  <c r="CY47" i="3"/>
  <c r="DG47" i="3"/>
  <c r="W51" i="3"/>
  <c r="BJ51" i="3" s="1"/>
  <c r="CM51" i="3"/>
  <c r="CU51" i="3"/>
  <c r="DC51" i="3"/>
  <c r="DK51" i="3"/>
  <c r="DS51" i="3"/>
  <c r="CO53" i="3"/>
  <c r="CW53" i="3"/>
  <c r="DE53" i="3"/>
  <c r="DM53" i="3"/>
  <c r="CL54" i="3"/>
  <c r="CT54" i="3"/>
  <c r="DB54" i="3"/>
  <c r="DJ54" i="3"/>
  <c r="BH45" i="3"/>
  <c r="CM46" i="3"/>
  <c r="CU46" i="3"/>
  <c r="DC46" i="3"/>
  <c r="DK46" i="3"/>
  <c r="DS46" i="3"/>
  <c r="CR47" i="3"/>
  <c r="CZ47" i="3"/>
  <c r="DH47" i="3"/>
  <c r="DP47" i="3"/>
  <c r="BH50" i="3"/>
  <c r="CN51" i="3"/>
  <c r="CV51" i="3"/>
  <c r="DD51" i="3"/>
  <c r="DL51" i="3"/>
  <c r="DT51" i="3"/>
  <c r="CK52" i="3"/>
  <c r="CS52" i="3"/>
  <c r="DA52" i="3"/>
  <c r="DI52" i="3"/>
  <c r="DQ52" i="3"/>
  <c r="CP53" i="3"/>
  <c r="CX53" i="3"/>
  <c r="DF53" i="3"/>
  <c r="DN53" i="3"/>
  <c r="CM54" i="3"/>
  <c r="CU54" i="3"/>
  <c r="DC54" i="3"/>
  <c r="DK54" i="3"/>
  <c r="DS54" i="3"/>
  <c r="CL47" i="3"/>
  <c r="CT47" i="3"/>
  <c r="DB47" i="3"/>
  <c r="DJ47" i="3"/>
  <c r="DR47" i="3"/>
  <c r="CP51" i="3"/>
  <c r="CX51" i="3"/>
  <c r="DF51" i="3"/>
  <c r="DN51" i="3"/>
  <c r="CM52" i="3"/>
  <c r="CU52" i="3"/>
  <c r="DC52" i="3"/>
  <c r="DK52" i="3"/>
  <c r="DS52" i="3"/>
  <c r="CR53" i="3"/>
  <c r="CZ53" i="3"/>
  <c r="DH53" i="3"/>
  <c r="DP53" i="3"/>
  <c r="CO54" i="3"/>
  <c r="CW54" i="3"/>
  <c r="DE54" i="3"/>
  <c r="DM54" i="3"/>
  <c r="CP46" i="3"/>
  <c r="CX46" i="3"/>
  <c r="DF46" i="3"/>
  <c r="CM47" i="3"/>
  <c r="CU47" i="3"/>
  <c r="DC47" i="3"/>
  <c r="DK47" i="3"/>
  <c r="CQ51" i="3"/>
  <c r="CY51" i="3"/>
  <c r="DG51" i="3"/>
  <c r="CN52" i="3"/>
  <c r="CV52" i="3"/>
  <c r="DD52" i="3"/>
  <c r="DL52" i="3"/>
  <c r="CK53" i="3"/>
  <c r="CS53" i="3"/>
  <c r="DA53" i="3"/>
  <c r="DI53" i="3"/>
  <c r="CP54" i="3"/>
  <c r="CX54" i="3"/>
  <c r="DF54" i="3"/>
  <c r="BH29" i="3"/>
  <c r="DQ29" i="3"/>
  <c r="DH29" i="3"/>
  <c r="CY29" i="3"/>
  <c r="CI33" i="3"/>
  <c r="CM30" i="3"/>
  <c r="CU30" i="3"/>
  <c r="DC30" i="3"/>
  <c r="DK30" i="3"/>
  <c r="DS30" i="3"/>
  <c r="CN30" i="3"/>
  <c r="CV30" i="3"/>
  <c r="DD30" i="3"/>
  <c r="DL30" i="3"/>
  <c r="DT30" i="3"/>
  <c r="CO30" i="3"/>
  <c r="CW30" i="3"/>
  <c r="DE30" i="3"/>
  <c r="DM30" i="3"/>
  <c r="CP30" i="3"/>
  <c r="CX30" i="3"/>
  <c r="DF30" i="3"/>
  <c r="DN30" i="3"/>
  <c r="CQ30" i="3"/>
  <c r="CY30" i="3"/>
  <c r="DG30" i="3"/>
  <c r="DO30" i="3"/>
  <c r="CR30" i="3"/>
  <c r="CZ30" i="3"/>
  <c r="DH30" i="3"/>
  <c r="DP30" i="3"/>
  <c r="CK30" i="3"/>
  <c r="CS30" i="3"/>
  <c r="DA30" i="3"/>
  <c r="DI30" i="3"/>
  <c r="DQ30" i="3"/>
  <c r="CL30" i="3"/>
  <c r="DB30" i="3"/>
  <c r="DJ30" i="3"/>
  <c r="CT30" i="3"/>
  <c r="DR30" i="3"/>
  <c r="CO40" i="3"/>
  <c r="CW40" i="3"/>
  <c r="DE40" i="3"/>
  <c r="DM40" i="3"/>
  <c r="CP40" i="3"/>
  <c r="CX40" i="3"/>
  <c r="DF40" i="3"/>
  <c r="DN40" i="3"/>
  <c r="CQ40" i="3"/>
  <c r="CY40" i="3"/>
  <c r="DG40" i="3"/>
  <c r="DO40" i="3"/>
  <c r="CR40" i="3"/>
  <c r="CZ40" i="3"/>
  <c r="DH40" i="3"/>
  <c r="DP40" i="3"/>
  <c r="CK40" i="3"/>
  <c r="CS40" i="3"/>
  <c r="DA40" i="3"/>
  <c r="DI40" i="3"/>
  <c r="DQ40" i="3"/>
  <c r="DB40" i="3"/>
  <c r="DT40" i="3"/>
  <c r="DC40" i="3"/>
  <c r="CM40" i="3"/>
  <c r="DJ40" i="3"/>
  <c r="CN40" i="3"/>
  <c r="DS40" i="3"/>
  <c r="CT40" i="3"/>
  <c r="CV40" i="3"/>
  <c r="CU40" i="3"/>
  <c r="DD40" i="3"/>
  <c r="DL40" i="3"/>
  <c r="CU33" i="3"/>
  <c r="DM33" i="3"/>
  <c r="CW33" i="3"/>
  <c r="CM33" i="3"/>
  <c r="DE33" i="3"/>
  <c r="DK40" i="3"/>
  <c r="CT39" i="3"/>
  <c r="CS39" i="3"/>
  <c r="DK39" i="3"/>
  <c r="DQ39" i="3"/>
  <c r="CK39" i="3"/>
  <c r="DC39" i="3"/>
  <c r="DR39" i="3"/>
  <c r="CM39" i="3"/>
  <c r="DJ39" i="3"/>
  <c r="CU39" i="3"/>
  <c r="CL39" i="3"/>
  <c r="CR35" i="3"/>
  <c r="CZ35" i="3"/>
  <c r="DH35" i="3"/>
  <c r="DP35" i="3"/>
  <c r="CL35" i="3"/>
  <c r="CT35" i="3"/>
  <c r="DB35" i="3"/>
  <c r="DJ35" i="3"/>
  <c r="DR35" i="3"/>
  <c r="CN35" i="3"/>
  <c r="CV35" i="3"/>
  <c r="DD35" i="3"/>
  <c r="DL35" i="3"/>
  <c r="DT35" i="3"/>
  <c r="DF35" i="3"/>
  <c r="DN35" i="3"/>
  <c r="CX35" i="3"/>
  <c r="CK35" i="3"/>
  <c r="CS35" i="3"/>
  <c r="DA35" i="3"/>
  <c r="DI35" i="3"/>
  <c r="DQ35" i="3"/>
  <c r="CM35" i="3"/>
  <c r="CU35" i="3"/>
  <c r="DC35" i="3"/>
  <c r="DK35" i="3"/>
  <c r="DS35" i="3"/>
  <c r="CO35" i="3"/>
  <c r="DG35" i="3"/>
  <c r="CQ35" i="3"/>
  <c r="CL36" i="3"/>
  <c r="CT36" i="3"/>
  <c r="DB36" i="3"/>
  <c r="DJ36" i="3"/>
  <c r="DR36" i="3"/>
  <c r="CN36" i="3"/>
  <c r="CV36" i="3"/>
  <c r="DD36" i="3"/>
  <c r="DL36" i="3"/>
  <c r="DT36" i="3"/>
  <c r="CX36" i="3"/>
  <c r="DH36" i="3"/>
  <c r="DM35" i="3"/>
  <c r="CP34" i="3"/>
  <c r="DC33" i="3"/>
  <c r="DS39" i="3"/>
  <c r="DA39" i="3"/>
  <c r="DP38" i="3"/>
  <c r="DS33" i="3"/>
  <c r="CR34" i="3"/>
  <c r="CZ34" i="3"/>
  <c r="DH34" i="3"/>
  <c r="DP34" i="3"/>
  <c r="CL34" i="3"/>
  <c r="CT34" i="3"/>
  <c r="DB34" i="3"/>
  <c r="DJ34" i="3"/>
  <c r="DR34" i="3"/>
  <c r="CP33" i="3"/>
  <c r="CX33" i="3"/>
  <c r="DF33" i="3"/>
  <c r="DN33" i="3"/>
  <c r="CQ33" i="3"/>
  <c r="CY33" i="3"/>
  <c r="DG33" i="3"/>
  <c r="DO33" i="3"/>
  <c r="CR33" i="3"/>
  <c r="CZ33" i="3"/>
  <c r="DH33" i="3"/>
  <c r="DP33" i="3"/>
  <c r="CK33" i="3"/>
  <c r="CS33" i="3"/>
  <c r="DA33" i="3"/>
  <c r="DI33" i="3"/>
  <c r="DQ33" i="3"/>
  <c r="CL33" i="3"/>
  <c r="CT33" i="3"/>
  <c r="DB33" i="3"/>
  <c r="DJ33" i="3"/>
  <c r="DR33" i="3"/>
  <c r="CM38" i="3"/>
  <c r="CU38" i="3"/>
  <c r="DC38" i="3"/>
  <c r="DK38" i="3"/>
  <c r="DS38" i="3"/>
  <c r="CN38" i="3"/>
  <c r="CV38" i="3"/>
  <c r="DD38" i="3"/>
  <c r="DL38" i="3"/>
  <c r="DT38" i="3"/>
  <c r="CO38" i="3"/>
  <c r="CW38" i="3"/>
  <c r="DE38" i="3"/>
  <c r="DM38" i="3"/>
  <c r="CP38" i="3"/>
  <c r="CX38" i="3"/>
  <c r="DF38" i="3"/>
  <c r="DN38" i="3"/>
  <c r="CQ38" i="3"/>
  <c r="CY38" i="3"/>
  <c r="DG38" i="3"/>
  <c r="DO38" i="3"/>
  <c r="CX34" i="3"/>
  <c r="CQ34" i="3"/>
  <c r="CY34" i="3"/>
  <c r="DG34" i="3"/>
  <c r="DO34" i="3"/>
  <c r="CK34" i="3"/>
  <c r="CS34" i="3"/>
  <c r="DA34" i="3"/>
  <c r="DI34" i="3"/>
  <c r="DQ34" i="3"/>
  <c r="CM34" i="3"/>
  <c r="CU34" i="3"/>
  <c r="DC34" i="3"/>
  <c r="DK34" i="3"/>
  <c r="DS34" i="3"/>
  <c r="DL33" i="3"/>
  <c r="CO33" i="3"/>
  <c r="CN31" i="3"/>
  <c r="CV31" i="3"/>
  <c r="DD31" i="3"/>
  <c r="DL31" i="3"/>
  <c r="DT31" i="3"/>
  <c r="CO31" i="3"/>
  <c r="CW31" i="3"/>
  <c r="DE31" i="3"/>
  <c r="DM31" i="3"/>
  <c r="CP31" i="3"/>
  <c r="CX31" i="3"/>
  <c r="DF31" i="3"/>
  <c r="DN31" i="3"/>
  <c r="CQ31" i="3"/>
  <c r="CY31" i="3"/>
  <c r="DG31" i="3"/>
  <c r="DO31" i="3"/>
  <c r="CR31" i="3"/>
  <c r="CZ31" i="3"/>
  <c r="DH31" i="3"/>
  <c r="DP31" i="3"/>
  <c r="CK31" i="3"/>
  <c r="CS31" i="3"/>
  <c r="DA31" i="3"/>
  <c r="DI31" i="3"/>
  <c r="DQ31" i="3"/>
  <c r="CL31" i="3"/>
  <c r="CT31" i="3"/>
  <c r="DB31" i="3"/>
  <c r="DJ31" i="3"/>
  <c r="DR31" i="3"/>
  <c r="CN39" i="3"/>
  <c r="CV39" i="3"/>
  <c r="DD39" i="3"/>
  <c r="DL39" i="3"/>
  <c r="DT39" i="3"/>
  <c r="CO39" i="3"/>
  <c r="CW39" i="3"/>
  <c r="DE39" i="3"/>
  <c r="DM39" i="3"/>
  <c r="CP39" i="3"/>
  <c r="CX39" i="3"/>
  <c r="DF39" i="3"/>
  <c r="DN39" i="3"/>
  <c r="CQ39" i="3"/>
  <c r="CY39" i="3"/>
  <c r="DG39" i="3"/>
  <c r="DO39" i="3"/>
  <c r="CR39" i="3"/>
  <c r="CZ39" i="3"/>
  <c r="DH39" i="3"/>
  <c r="DP39" i="3"/>
  <c r="DT34" i="3"/>
  <c r="DK33" i="3"/>
  <c r="CN33" i="3"/>
  <c r="CU31" i="3"/>
  <c r="DQ32" i="3"/>
  <c r="DI32" i="3"/>
  <c r="DA32" i="3"/>
  <c r="CS32" i="3"/>
  <c r="CK32" i="3"/>
  <c r="DP32" i="3"/>
  <c r="DH32" i="3"/>
  <c r="CZ32" i="3"/>
  <c r="CR32" i="3"/>
  <c r="DO32" i="3"/>
  <c r="DG32" i="3"/>
  <c r="CY32" i="3"/>
  <c r="CQ32" i="3"/>
  <c r="DN32" i="3"/>
  <c r="DF32" i="3"/>
  <c r="CX32" i="3"/>
  <c r="CP32" i="3"/>
  <c r="DM32" i="3"/>
  <c r="DE32" i="3"/>
  <c r="CW32" i="3"/>
  <c r="DR29" i="3"/>
  <c r="DJ29" i="3"/>
  <c r="DB29" i="3"/>
  <c r="CT29" i="3"/>
  <c r="BH28" i="3"/>
  <c r="V37" i="3"/>
  <c r="AW40" i="3"/>
  <c r="V36" i="3"/>
  <c r="AI30" i="3"/>
  <c r="W33" i="3"/>
  <c r="BJ33" i="3" s="1"/>
  <c r="W29" i="3"/>
  <c r="AI34" i="3"/>
  <c r="W34" i="3"/>
  <c r="BJ34" i="3" s="1"/>
  <c r="AJ28" i="3"/>
  <c r="AJ40" i="3"/>
  <c r="AV33" i="3"/>
  <c r="V31" i="3"/>
  <c r="AV39" i="3"/>
  <c r="AW39" i="3"/>
  <c r="AI33" i="3"/>
  <c r="AJ35" i="3"/>
  <c r="AI35" i="3"/>
  <c r="AI39" i="3"/>
  <c r="AV34" i="3"/>
  <c r="AV29" i="3"/>
  <c r="BI29" i="3" s="1"/>
  <c r="AW37" i="3"/>
  <c r="AW32" i="3"/>
  <c r="AV32" i="3"/>
  <c r="AW30" i="3"/>
  <c r="AW35" i="3"/>
  <c r="AV38" i="3"/>
  <c r="AW28" i="3"/>
  <c r="AV31" i="3"/>
  <c r="AV36" i="3"/>
  <c r="AU9" i="3"/>
  <c r="AJ32" i="3"/>
  <c r="AI32" i="3"/>
  <c r="AH12" i="3"/>
  <c r="AJ29" i="3"/>
  <c r="AI37" i="3"/>
  <c r="AI38" i="3"/>
  <c r="AI31" i="3"/>
  <c r="AI36" i="3"/>
  <c r="V32" i="3"/>
  <c r="V40" i="3"/>
  <c r="BI40" i="3" s="1"/>
  <c r="V30" i="3"/>
  <c r="V35" i="3"/>
  <c r="V38" i="3"/>
  <c r="V28" i="3"/>
  <c r="V39" i="3"/>
  <c r="I28" i="3"/>
  <c r="H106" i="3" l="1"/>
  <c r="H13" i="3" s="1"/>
  <c r="BJ75" i="3"/>
  <c r="BN108" i="3"/>
  <c r="BN112" i="3" s="1"/>
  <c r="BJ72" i="3"/>
  <c r="BI56" i="3"/>
  <c r="N112" i="3"/>
  <c r="N114" i="3" s="1"/>
  <c r="BI103" i="3"/>
  <c r="BJ104" i="3"/>
  <c r="J105" i="3"/>
  <c r="G105" i="3" s="1"/>
  <c r="BI75" i="3"/>
  <c r="BI99" i="3"/>
  <c r="BJ45" i="3"/>
  <c r="AJ105" i="3"/>
  <c r="AG105" i="3" s="1"/>
  <c r="BO108" i="3"/>
  <c r="BO112" i="3" s="1"/>
  <c r="BL108" i="3"/>
  <c r="BL112" i="3" s="1"/>
  <c r="BM108" i="3"/>
  <c r="BM112" i="3" s="1"/>
  <c r="U108" i="3"/>
  <c r="U112" i="3" s="1"/>
  <c r="BI90" i="3"/>
  <c r="BI84" i="3"/>
  <c r="AF98" i="3"/>
  <c r="BJ95" i="3"/>
  <c r="J98" i="3"/>
  <c r="G98" i="3" s="1"/>
  <c r="AH108" i="3"/>
  <c r="AH112" i="3" s="1"/>
  <c r="AH114" i="3" s="1"/>
  <c r="AU108" i="3"/>
  <c r="AU112" i="3" s="1"/>
  <c r="AU114" i="3" s="1"/>
  <c r="CL106" i="3"/>
  <c r="BI88" i="3"/>
  <c r="BL114" i="3"/>
  <c r="BI93" i="3"/>
  <c r="W105" i="3"/>
  <c r="T105" i="3" s="1"/>
  <c r="AI105" i="3"/>
  <c r="AF105" i="3" s="1"/>
  <c r="CR98" i="3"/>
  <c r="DN98" i="3"/>
  <c r="DI98" i="3"/>
  <c r="DA98" i="3"/>
  <c r="BJ99" i="3"/>
  <c r="I105" i="3"/>
  <c r="F105" i="3" s="1"/>
  <c r="DQ105" i="3"/>
  <c r="BI71" i="3"/>
  <c r="AV98" i="3"/>
  <c r="AS98" i="3" s="1"/>
  <c r="BI57" i="3"/>
  <c r="BJ87" i="3"/>
  <c r="DN105" i="3"/>
  <c r="V83" i="3"/>
  <c r="S83" i="3" s="1"/>
  <c r="DO98" i="3"/>
  <c r="DP98" i="3"/>
  <c r="BI101" i="3"/>
  <c r="BI104" i="3"/>
  <c r="BI50" i="3"/>
  <c r="I98" i="3"/>
  <c r="F98" i="3" s="1"/>
  <c r="BJ44" i="3"/>
  <c r="BI44" i="3"/>
  <c r="BJ61" i="3"/>
  <c r="BH98" i="3"/>
  <c r="DV104" i="3"/>
  <c r="DX104" i="3" s="1"/>
  <c r="DU101" i="3"/>
  <c r="DL105" i="3"/>
  <c r="CK98" i="3"/>
  <c r="DI105" i="3"/>
  <c r="DO105" i="3"/>
  <c r="DV102" i="3"/>
  <c r="DX102" i="3" s="1"/>
  <c r="CY98" i="3"/>
  <c r="DP105" i="3"/>
  <c r="DJ105" i="3"/>
  <c r="DH98" i="3"/>
  <c r="DV101" i="3"/>
  <c r="DX101" i="3" s="1"/>
  <c r="CO105" i="3"/>
  <c r="DM98" i="3"/>
  <c r="DH105" i="3"/>
  <c r="CQ105" i="3"/>
  <c r="CT105" i="3"/>
  <c r="BH105" i="3"/>
  <c r="CK105" i="3"/>
  <c r="DU99" i="3"/>
  <c r="DV99" i="3"/>
  <c r="CL105" i="3"/>
  <c r="DM105" i="3"/>
  <c r="CS98" i="3"/>
  <c r="CZ105" i="3"/>
  <c r="AV105" i="3"/>
  <c r="AS105" i="3" s="1"/>
  <c r="V105" i="3"/>
  <c r="S105" i="3" s="1"/>
  <c r="CR105" i="3"/>
  <c r="DT105" i="3"/>
  <c r="DS105" i="3"/>
  <c r="BI100" i="3"/>
  <c r="DK105" i="3"/>
  <c r="BJ103" i="3"/>
  <c r="DG98" i="3"/>
  <c r="DD105" i="3"/>
  <c r="DC105" i="3"/>
  <c r="DU96" i="3"/>
  <c r="DW96" i="3" s="1"/>
  <c r="DL98" i="3"/>
  <c r="DK98" i="3"/>
  <c r="DF105" i="3"/>
  <c r="DU102" i="3"/>
  <c r="DW102" i="3" s="1"/>
  <c r="DU104" i="3"/>
  <c r="CV105" i="3"/>
  <c r="DR105" i="3"/>
  <c r="CU105" i="3"/>
  <c r="CW105" i="3"/>
  <c r="DE105" i="3"/>
  <c r="DQ98" i="3"/>
  <c r="DA105" i="3"/>
  <c r="CX105" i="3"/>
  <c r="DG105" i="3"/>
  <c r="CN105" i="3"/>
  <c r="CM105" i="3"/>
  <c r="DU103" i="3"/>
  <c r="DW103" i="3" s="1"/>
  <c r="DU100" i="3"/>
  <c r="DW100" i="3" s="1"/>
  <c r="CS105" i="3"/>
  <c r="CP105" i="3"/>
  <c r="CY105" i="3"/>
  <c r="DB105" i="3"/>
  <c r="DV103" i="3"/>
  <c r="DX103" i="3" s="1"/>
  <c r="DV100" i="3"/>
  <c r="DX100" i="3" s="1"/>
  <c r="DV95" i="3"/>
  <c r="CQ98" i="3"/>
  <c r="DD98" i="3"/>
  <c r="DC98" i="3"/>
  <c r="W98" i="3"/>
  <c r="T98" i="3" s="1"/>
  <c r="BJ92" i="3"/>
  <c r="CZ98" i="3"/>
  <c r="CV98" i="3"/>
  <c r="CU98" i="3"/>
  <c r="V98" i="3"/>
  <c r="S98" i="3" s="1"/>
  <c r="BI92" i="3"/>
  <c r="DU97" i="3"/>
  <c r="DW97" i="3" s="1"/>
  <c r="CN98" i="3"/>
  <c r="CM98" i="3"/>
  <c r="DU95" i="3"/>
  <c r="DW95" i="3" s="1"/>
  <c r="DF98" i="3"/>
  <c r="DE98" i="3"/>
  <c r="DR98" i="3"/>
  <c r="DR106" i="3" s="1"/>
  <c r="AW98" i="3"/>
  <c r="AT98" i="3" s="1"/>
  <c r="DV92" i="3"/>
  <c r="CL98" i="3"/>
  <c r="DV94" i="3"/>
  <c r="DX94" i="3" s="1"/>
  <c r="CX98" i="3"/>
  <c r="DV97" i="3"/>
  <c r="DX97" i="3" s="1"/>
  <c r="CW98" i="3"/>
  <c r="DJ98" i="3"/>
  <c r="DU93" i="3"/>
  <c r="DW93" i="3" s="1"/>
  <c r="BI94" i="3"/>
  <c r="CP98" i="3"/>
  <c r="DU94" i="3"/>
  <c r="CO98" i="3"/>
  <c r="DV93" i="3"/>
  <c r="DX93" i="3" s="1"/>
  <c r="DB98" i="3"/>
  <c r="AJ98" i="3"/>
  <c r="AG98" i="3" s="1"/>
  <c r="DT98" i="3"/>
  <c r="CT98" i="3"/>
  <c r="DV96" i="3"/>
  <c r="DX96" i="3" s="1"/>
  <c r="DS98" i="3"/>
  <c r="DU92" i="3"/>
  <c r="J69" i="3"/>
  <c r="J11" i="3" s="1"/>
  <c r="G11" i="3" s="1"/>
  <c r="BJ64" i="3"/>
  <c r="J83" i="3"/>
  <c r="BI80" i="3"/>
  <c r="BI70" i="3"/>
  <c r="AW91" i="3"/>
  <c r="AT91" i="3" s="1"/>
  <c r="DU84" i="3"/>
  <c r="BI43" i="3"/>
  <c r="BI82" i="3"/>
  <c r="BJ70" i="3"/>
  <c r="BJ84" i="3"/>
  <c r="BJ43" i="3"/>
  <c r="BI58" i="3"/>
  <c r="BJ82" i="3"/>
  <c r="BI72" i="3"/>
  <c r="DG91" i="3"/>
  <c r="DV84" i="3"/>
  <c r="DV89" i="3"/>
  <c r="CQ91" i="3"/>
  <c r="CQ106" i="3" s="1"/>
  <c r="BI32" i="3"/>
  <c r="BJ74" i="3"/>
  <c r="CR91" i="3"/>
  <c r="CT91" i="3"/>
  <c r="BI81" i="3"/>
  <c r="J91" i="3"/>
  <c r="G91" i="3" s="1"/>
  <c r="DV87" i="3"/>
  <c r="DX87" i="3" s="1"/>
  <c r="BJ52" i="3"/>
  <c r="I91" i="3"/>
  <c r="F91" i="3" s="1"/>
  <c r="DP91" i="3"/>
  <c r="DO91" i="3"/>
  <c r="DO106" i="3" s="1"/>
  <c r="CZ91" i="3"/>
  <c r="AI83" i="3"/>
  <c r="AF83" i="3" s="1"/>
  <c r="CY91" i="3"/>
  <c r="DN91" i="3"/>
  <c r="DN106" i="3" s="1"/>
  <c r="BI30" i="3"/>
  <c r="BJ54" i="3"/>
  <c r="BI65" i="3"/>
  <c r="DR91" i="3"/>
  <c r="CP91" i="3"/>
  <c r="CP106" i="3" s="1"/>
  <c r="DV86" i="3"/>
  <c r="DX86" i="3" s="1"/>
  <c r="DU90" i="3"/>
  <c r="DW90" i="3" s="1"/>
  <c r="CM91" i="3"/>
  <c r="DA91" i="3"/>
  <c r="DA106" i="3" s="1"/>
  <c r="DQ83" i="3"/>
  <c r="DU87" i="3"/>
  <c r="DW87" i="3" s="1"/>
  <c r="DT91" i="3"/>
  <c r="CS91" i="3"/>
  <c r="CS106" i="3" s="1"/>
  <c r="BH83" i="3"/>
  <c r="BH12" i="3" s="1"/>
  <c r="DM83" i="3"/>
  <c r="AJ91" i="3"/>
  <c r="AG91" i="3" s="1"/>
  <c r="V91" i="3"/>
  <c r="S91" i="3" s="1"/>
  <c r="DM91" i="3"/>
  <c r="DL91" i="3"/>
  <c r="BJ88" i="3"/>
  <c r="DU86" i="3"/>
  <c r="DW86" i="3" s="1"/>
  <c r="W91" i="3"/>
  <c r="T91" i="3" s="1"/>
  <c r="BJ85" i="3"/>
  <c r="CK91" i="3"/>
  <c r="CK106" i="3" s="1"/>
  <c r="DU85" i="3"/>
  <c r="DE83" i="3"/>
  <c r="DE91" i="3"/>
  <c r="DD91" i="3"/>
  <c r="DH91" i="3"/>
  <c r="BH91" i="3"/>
  <c r="CW91" i="3"/>
  <c r="CW106" i="3" s="1"/>
  <c r="CV91" i="3"/>
  <c r="CV106" i="3" s="1"/>
  <c r="DS91" i="3"/>
  <c r="DS106" i="3" s="1"/>
  <c r="DJ91" i="3"/>
  <c r="DV88" i="3"/>
  <c r="CO91" i="3"/>
  <c r="CO106" i="3" s="1"/>
  <c r="BJ89" i="3"/>
  <c r="CN91" i="3"/>
  <c r="DV90" i="3"/>
  <c r="DX90" i="3" s="1"/>
  <c r="DK91" i="3"/>
  <c r="DB91" i="3"/>
  <c r="DB106" i="3" s="1"/>
  <c r="BI85" i="3"/>
  <c r="BI91" i="3" s="1"/>
  <c r="AV91" i="3"/>
  <c r="AS91" i="3" s="1"/>
  <c r="DF91" i="3"/>
  <c r="DU88" i="3"/>
  <c r="DW88" i="3" s="1"/>
  <c r="DC91" i="3"/>
  <c r="DC106" i="3" s="1"/>
  <c r="DV85" i="3"/>
  <c r="CL91" i="3"/>
  <c r="DQ91" i="3"/>
  <c r="DQ106" i="3" s="1"/>
  <c r="CX91" i="3"/>
  <c r="AI91" i="3"/>
  <c r="AF91" i="3" s="1"/>
  <c r="DU89" i="3"/>
  <c r="DW89" i="3" s="1"/>
  <c r="CU91" i="3"/>
  <c r="CU106" i="3" s="1"/>
  <c r="DI91" i="3"/>
  <c r="DI106" i="3" s="1"/>
  <c r="DV78" i="3"/>
  <c r="BI35" i="3"/>
  <c r="BJ48" i="3"/>
  <c r="BJ68" i="3"/>
  <c r="BI67" i="3"/>
  <c r="DU80" i="3"/>
  <c r="CY83" i="3"/>
  <c r="BI53" i="3"/>
  <c r="BI63" i="3"/>
  <c r="BI66" i="3"/>
  <c r="DV81" i="3"/>
  <c r="DX81" i="3" s="1"/>
  <c r="BJ46" i="3"/>
  <c r="AJ69" i="3"/>
  <c r="AG69" i="3" s="1"/>
  <c r="DU77" i="3"/>
  <c r="DW77" i="3" s="1"/>
  <c r="BJ78" i="3"/>
  <c r="DU76" i="3"/>
  <c r="AW83" i="3"/>
  <c r="AT83" i="3" s="1"/>
  <c r="DU81" i="3"/>
  <c r="I69" i="3"/>
  <c r="DV77" i="3"/>
  <c r="DX77" i="3" s="1"/>
  <c r="DV72" i="3"/>
  <c r="DX72" i="3" s="1"/>
  <c r="DN83" i="3"/>
  <c r="BI39" i="3"/>
  <c r="DU37" i="3"/>
  <c r="DV37" i="3"/>
  <c r="BI76" i="3"/>
  <c r="DC83" i="3"/>
  <c r="DU74" i="3"/>
  <c r="DW74" i="3" s="1"/>
  <c r="DU75" i="3"/>
  <c r="DW75" i="3" s="1"/>
  <c r="CQ83" i="3"/>
  <c r="DT83" i="3"/>
  <c r="DV73" i="3"/>
  <c r="DX73" i="3" s="1"/>
  <c r="CU83" i="3"/>
  <c r="DI83" i="3"/>
  <c r="DP83" i="3"/>
  <c r="DL83" i="3"/>
  <c r="CM83" i="3"/>
  <c r="BJ71" i="3"/>
  <c r="DA83" i="3"/>
  <c r="DU73" i="3"/>
  <c r="DW73" i="3" s="1"/>
  <c r="DH83" i="3"/>
  <c r="I83" i="3"/>
  <c r="DD83" i="3"/>
  <c r="DR83" i="3"/>
  <c r="AJ83" i="3"/>
  <c r="AG83" i="3" s="1"/>
  <c r="DV74" i="3"/>
  <c r="DX74" i="3" s="1"/>
  <c r="DU79" i="3"/>
  <c r="CS83" i="3"/>
  <c r="DF83" i="3"/>
  <c r="CZ83" i="3"/>
  <c r="CW83" i="3"/>
  <c r="CV83" i="3"/>
  <c r="DV71" i="3"/>
  <c r="W83" i="3"/>
  <c r="T83" i="3" s="1"/>
  <c r="DJ83" i="3"/>
  <c r="DU82" i="3"/>
  <c r="DU72" i="3"/>
  <c r="CK83" i="3"/>
  <c r="DU70" i="3"/>
  <c r="CX83" i="3"/>
  <c r="CR83" i="3"/>
  <c r="CN83" i="3"/>
  <c r="AV83" i="3"/>
  <c r="AS83" i="3" s="1"/>
  <c r="DB83" i="3"/>
  <c r="DV80" i="3"/>
  <c r="DX80" i="3" s="1"/>
  <c r="DV82" i="3"/>
  <c r="CP83" i="3"/>
  <c r="DV75" i="3"/>
  <c r="DX75" i="3" s="1"/>
  <c r="DV76" i="3"/>
  <c r="DX76" i="3" s="1"/>
  <c r="DO83" i="3"/>
  <c r="DV79" i="3"/>
  <c r="DX79" i="3" s="1"/>
  <c r="DS83" i="3"/>
  <c r="CT83" i="3"/>
  <c r="DU78" i="3"/>
  <c r="DW78" i="3" s="1"/>
  <c r="DU71" i="3"/>
  <c r="CO83" i="3"/>
  <c r="DG83" i="3"/>
  <c r="BI79" i="3"/>
  <c r="DK83" i="3"/>
  <c r="DV70" i="3"/>
  <c r="CL83" i="3"/>
  <c r="BI61" i="3"/>
  <c r="AI69" i="3"/>
  <c r="AF69" i="3" s="1"/>
  <c r="BI59" i="3"/>
  <c r="CZ69" i="3"/>
  <c r="BJ57" i="3"/>
  <c r="BI64" i="3"/>
  <c r="CR69" i="3"/>
  <c r="CS69" i="3"/>
  <c r="DO69" i="3"/>
  <c r="DV61" i="3"/>
  <c r="DT69" i="3"/>
  <c r="DU68" i="3"/>
  <c r="CN69" i="3"/>
  <c r="DR69" i="3"/>
  <c r="DU62" i="3"/>
  <c r="BI68" i="3"/>
  <c r="DP69" i="3"/>
  <c r="DV67" i="3"/>
  <c r="DX67" i="3" s="1"/>
  <c r="DH69" i="3"/>
  <c r="DU66" i="3"/>
  <c r="DU63" i="3"/>
  <c r="DV59" i="3"/>
  <c r="DX59" i="3" s="1"/>
  <c r="AV69" i="3"/>
  <c r="AS69" i="3" s="1"/>
  <c r="CY69" i="3"/>
  <c r="CP69" i="3"/>
  <c r="BI62" i="3"/>
  <c r="DV58" i="3"/>
  <c r="DX58" i="3" s="1"/>
  <c r="DS69" i="3"/>
  <c r="DJ69" i="3"/>
  <c r="CK69" i="3"/>
  <c r="DU56" i="3"/>
  <c r="CQ69" i="3"/>
  <c r="DU60" i="3"/>
  <c r="DK69" i="3"/>
  <c r="DB69" i="3"/>
  <c r="AW69" i="3"/>
  <c r="AT69" i="3" s="1"/>
  <c r="BH69" i="3"/>
  <c r="BH11" i="3" s="1"/>
  <c r="DV63" i="3"/>
  <c r="DX63" i="3" s="1"/>
  <c r="DU58" i="3"/>
  <c r="DW58" i="3" s="1"/>
  <c r="DU65" i="3"/>
  <c r="DU59" i="3"/>
  <c r="DC69" i="3"/>
  <c r="CT69" i="3"/>
  <c r="CU69" i="3"/>
  <c r="CL69" i="3"/>
  <c r="DV56" i="3"/>
  <c r="BI60" i="3"/>
  <c r="DV64" i="3"/>
  <c r="DX64" i="3" s="1"/>
  <c r="DM69" i="3"/>
  <c r="DL69" i="3"/>
  <c r="CM69" i="3"/>
  <c r="V69" i="3"/>
  <c r="S69" i="3" s="1"/>
  <c r="DQ69" i="3"/>
  <c r="DN69" i="3"/>
  <c r="CW69" i="3"/>
  <c r="DV66" i="3"/>
  <c r="DX66" i="3" s="1"/>
  <c r="DV68" i="3"/>
  <c r="DV60" i="3"/>
  <c r="DX60" i="3" s="1"/>
  <c r="DV65" i="3"/>
  <c r="DX65" i="3" s="1"/>
  <c r="DV62" i="3"/>
  <c r="DX62" i="3" s="1"/>
  <c r="DD69" i="3"/>
  <c r="W69" i="3"/>
  <c r="T69" i="3" s="1"/>
  <c r="DU67" i="3"/>
  <c r="DI69" i="3"/>
  <c r="DE69" i="3"/>
  <c r="DV57" i="3"/>
  <c r="DF69" i="3"/>
  <c r="DU61" i="3"/>
  <c r="CV69" i="3"/>
  <c r="DU57" i="3"/>
  <c r="DA69" i="3"/>
  <c r="DG69" i="3"/>
  <c r="CO69" i="3"/>
  <c r="DU64" i="3"/>
  <c r="CX69" i="3"/>
  <c r="BJ56" i="3"/>
  <c r="DT55" i="3"/>
  <c r="BJ28" i="3"/>
  <c r="AJ41" i="3"/>
  <c r="AG41" i="3" s="1"/>
  <c r="BI38" i="3"/>
  <c r="AW41" i="3"/>
  <c r="AT41" i="3" s="1"/>
  <c r="U12" i="3"/>
  <c r="U11" i="3"/>
  <c r="BI28" i="3"/>
  <c r="V41" i="3"/>
  <c r="S41" i="3" s="1"/>
  <c r="BJ29" i="3"/>
  <c r="BI37" i="3"/>
  <c r="DU43" i="3"/>
  <c r="BI33" i="3"/>
  <c r="BI36" i="3"/>
  <c r="DU42" i="3"/>
  <c r="CS55" i="3"/>
  <c r="BJ32" i="3"/>
  <c r="BI31" i="3"/>
  <c r="CR55" i="3"/>
  <c r="I55" i="3"/>
  <c r="DU44" i="3"/>
  <c r="DL55" i="3"/>
  <c r="DN55" i="3"/>
  <c r="BJ39" i="3"/>
  <c r="BJ37" i="3"/>
  <c r="AI41" i="3"/>
  <c r="AF41" i="3" s="1"/>
  <c r="DV52" i="3"/>
  <c r="DV47" i="3"/>
  <c r="AV55" i="3"/>
  <c r="AS55" i="3" s="1"/>
  <c r="BJ53" i="3"/>
  <c r="CU55" i="3"/>
  <c r="BI51" i="3"/>
  <c r="DU47" i="3"/>
  <c r="DW47" i="3" s="1"/>
  <c r="DU48" i="3"/>
  <c r="DW48" i="3" s="1"/>
  <c r="BI34" i="3"/>
  <c r="BJ40" i="3"/>
  <c r="DU54" i="3"/>
  <c r="DA55" i="3"/>
  <c r="DU50" i="3"/>
  <c r="DI55" i="3"/>
  <c r="DU36" i="3"/>
  <c r="DD55" i="3"/>
  <c r="AV41" i="3"/>
  <c r="AS41" i="3" s="1"/>
  <c r="CQ55" i="3"/>
  <c r="DQ55" i="3"/>
  <c r="CY55" i="3"/>
  <c r="CV55" i="3"/>
  <c r="BJ30" i="3"/>
  <c r="BJ35" i="3"/>
  <c r="BH41" i="3"/>
  <c r="BH9" i="3" s="1"/>
  <c r="DU46" i="3"/>
  <c r="DW46" i="3" s="1"/>
  <c r="BI54" i="3"/>
  <c r="CN55" i="3"/>
  <c r="DP55" i="3"/>
  <c r="DS55" i="3"/>
  <c r="CT55" i="3"/>
  <c r="W41" i="3"/>
  <c r="T41" i="3" s="1"/>
  <c r="BH55" i="3"/>
  <c r="BH10" i="3" s="1"/>
  <c r="DV38" i="3"/>
  <c r="DX38" i="3" s="1"/>
  <c r="DV40" i="3"/>
  <c r="DV45" i="3"/>
  <c r="DX45" i="3" s="1"/>
  <c r="DK55" i="3"/>
  <c r="DV42" i="3"/>
  <c r="CL55" i="3"/>
  <c r="DV46" i="3"/>
  <c r="DG55" i="3"/>
  <c r="DU29" i="3"/>
  <c r="DV54" i="3"/>
  <c r="J55" i="3"/>
  <c r="DV44" i="3"/>
  <c r="DX44" i="3" s="1"/>
  <c r="DV43" i="3"/>
  <c r="DC55" i="3"/>
  <c r="AI55" i="3"/>
  <c r="AF55" i="3" s="1"/>
  <c r="DV51" i="3"/>
  <c r="DX51" i="3" s="1"/>
  <c r="DF55" i="3"/>
  <c r="DM55" i="3"/>
  <c r="AW55" i="3"/>
  <c r="AT55" i="3" s="1"/>
  <c r="AJ55" i="3"/>
  <c r="AG55" i="3" s="1"/>
  <c r="CK55" i="3"/>
  <c r="DV53" i="3"/>
  <c r="DU53" i="3"/>
  <c r="DU45" i="3"/>
  <c r="DW45" i="3" s="1"/>
  <c r="DV48" i="3"/>
  <c r="CX55" i="3"/>
  <c r="DE55" i="3"/>
  <c r="CM55" i="3"/>
  <c r="DV49" i="3"/>
  <c r="DX49" i="3" s="1"/>
  <c r="DU51" i="3"/>
  <c r="DV50" i="3"/>
  <c r="DX50" i="3" s="1"/>
  <c r="CP55" i="3"/>
  <c r="CW55" i="3"/>
  <c r="DO55" i="3"/>
  <c r="DR55" i="3"/>
  <c r="V55" i="3"/>
  <c r="S55" i="3" s="1"/>
  <c r="BI42" i="3"/>
  <c r="DU38" i="3"/>
  <c r="DU52" i="3"/>
  <c r="DW52" i="3" s="1"/>
  <c r="DH55" i="3"/>
  <c r="BJ47" i="3"/>
  <c r="CO55" i="3"/>
  <c r="DJ55" i="3"/>
  <c r="W55" i="3"/>
  <c r="T55" i="3" s="1"/>
  <c r="BJ42" i="3"/>
  <c r="CZ55" i="3"/>
  <c r="DB55" i="3"/>
  <c r="DU49" i="3"/>
  <c r="DW49" i="3" s="1"/>
  <c r="DW29" i="3"/>
  <c r="U9" i="3"/>
  <c r="DV30" i="3"/>
  <c r="DV32" i="3"/>
  <c r="DV29" i="3"/>
  <c r="DU33" i="3"/>
  <c r="DV34" i="3"/>
  <c r="DX34" i="3" s="1"/>
  <c r="DU31" i="3"/>
  <c r="DV33" i="3"/>
  <c r="DX33" i="3" s="1"/>
  <c r="DU34" i="3"/>
  <c r="DV36" i="3"/>
  <c r="DX36" i="3" s="1"/>
  <c r="DV39" i="3"/>
  <c r="DV31" i="3"/>
  <c r="DX31" i="3" s="1"/>
  <c r="DU30" i="3"/>
  <c r="DU39" i="3"/>
  <c r="DV35" i="3"/>
  <c r="DU32" i="3"/>
  <c r="DU40" i="3"/>
  <c r="DW40" i="3" s="1"/>
  <c r="DU35" i="3"/>
  <c r="DW35" i="3" s="1"/>
  <c r="AJ12" i="3"/>
  <c r="AG12" i="3" s="1"/>
  <c r="AU13" i="3"/>
  <c r="AH13" i="3"/>
  <c r="DE106" i="3" l="1"/>
  <c r="DP106" i="3"/>
  <c r="CR106" i="3"/>
  <c r="AJ106" i="3"/>
  <c r="AG106" i="3" s="1"/>
  <c r="DW50" i="3"/>
  <c r="CX106" i="3"/>
  <c r="DJ106" i="3"/>
  <c r="DM106" i="3"/>
  <c r="DT106" i="3"/>
  <c r="DD106" i="3"/>
  <c r="V106" i="3"/>
  <c r="S106" i="3" s="1"/>
  <c r="DX82" i="3"/>
  <c r="DK106" i="3"/>
  <c r="CM106" i="3"/>
  <c r="DX95" i="3"/>
  <c r="DL106" i="3"/>
  <c r="CY106" i="3"/>
  <c r="DF106" i="3"/>
  <c r="CN106" i="3"/>
  <c r="BH106" i="3"/>
  <c r="DG106" i="3"/>
  <c r="DW57" i="3"/>
  <c r="DH106" i="3"/>
  <c r="CZ106" i="3"/>
  <c r="CT106" i="3"/>
  <c r="BJ98" i="3"/>
  <c r="BG98" i="3" s="1"/>
  <c r="U114" i="3"/>
  <c r="BH114" i="3" s="1"/>
  <c r="BH17" i="3" s="1"/>
  <c r="BH13" i="3"/>
  <c r="G55" i="3"/>
  <c r="J10" i="3"/>
  <c r="G10" i="3" s="1"/>
  <c r="DX61" i="3"/>
  <c r="F69" i="3"/>
  <c r="I11" i="3"/>
  <c r="F11" i="3" s="1"/>
  <c r="G83" i="3"/>
  <c r="J12" i="3"/>
  <c r="G12" i="3" s="1"/>
  <c r="BI105" i="3"/>
  <c r="I106" i="3"/>
  <c r="F55" i="3"/>
  <c r="I10" i="3"/>
  <c r="F10" i="3" s="1"/>
  <c r="F83" i="3"/>
  <c r="I12" i="3"/>
  <c r="F12" i="3" s="1"/>
  <c r="AW106" i="3"/>
  <c r="AT106" i="3" s="1"/>
  <c r="J106" i="3"/>
  <c r="AW108" i="3"/>
  <c r="BH108" i="3"/>
  <c r="BH14" i="3" s="1"/>
  <c r="DW84" i="3"/>
  <c r="BH112" i="3"/>
  <c r="AV106" i="3"/>
  <c r="AS106" i="3" s="1"/>
  <c r="AV12" i="3"/>
  <c r="AS12" i="3" s="1"/>
  <c r="DW30" i="3"/>
  <c r="DW80" i="3"/>
  <c r="DW104" i="3"/>
  <c r="V108" i="3"/>
  <c r="W106" i="3"/>
  <c r="T106" i="3" s="1"/>
  <c r="AJ108" i="3"/>
  <c r="AG108" i="3" s="1"/>
  <c r="AI106" i="3"/>
  <c r="DW32" i="3"/>
  <c r="DX43" i="3"/>
  <c r="G69" i="3"/>
  <c r="AJ112" i="3"/>
  <c r="AO116" i="3" s="1"/>
  <c r="DX84" i="3"/>
  <c r="AI10" i="3"/>
  <c r="AF10" i="3" s="1"/>
  <c r="AW12" i="3"/>
  <c r="AT12" i="3" s="1"/>
  <c r="DW44" i="3"/>
  <c r="DW71" i="3"/>
  <c r="BF91" i="3"/>
  <c r="DW43" i="3"/>
  <c r="BJ105" i="3"/>
  <c r="BG105" i="3" s="1"/>
  <c r="DW101" i="3"/>
  <c r="DW65" i="3"/>
  <c r="BF105" i="3"/>
  <c r="DX37" i="3"/>
  <c r="DW53" i="3"/>
  <c r="DX46" i="3"/>
  <c r="BJ83" i="3"/>
  <c r="DX99" i="3"/>
  <c r="DX105" i="3" s="1"/>
  <c r="DV105" i="3"/>
  <c r="DW64" i="3"/>
  <c r="DW99" i="3"/>
  <c r="DU105" i="3"/>
  <c r="DW92" i="3"/>
  <c r="DU98" i="3"/>
  <c r="DX88" i="3"/>
  <c r="DW94" i="3"/>
  <c r="DX92" i="3"/>
  <c r="DX98" i="3" s="1"/>
  <c r="DV98" i="3"/>
  <c r="BI98" i="3"/>
  <c r="BF98" i="3" s="1"/>
  <c r="BI83" i="3"/>
  <c r="AJ10" i="3"/>
  <c r="AG10" i="3" s="1"/>
  <c r="DX54" i="3"/>
  <c r="DX48" i="3"/>
  <c r="DW72" i="3"/>
  <c r="DW82" i="3"/>
  <c r="DX89" i="3"/>
  <c r="DW34" i="3"/>
  <c r="DX52" i="3"/>
  <c r="DW76" i="3"/>
  <c r="DW68" i="3"/>
  <c r="DW81" i="3"/>
  <c r="DX68" i="3"/>
  <c r="DW59" i="3"/>
  <c r="DW36" i="3"/>
  <c r="DU91" i="3"/>
  <c r="DU106" i="3" s="1"/>
  <c r="DW85" i="3"/>
  <c r="BJ91" i="3"/>
  <c r="BG91" i="3" s="1"/>
  <c r="DW66" i="3"/>
  <c r="DX78" i="3"/>
  <c r="DV91" i="3"/>
  <c r="DV106" i="3" s="1"/>
  <c r="DX85" i="3"/>
  <c r="DX57" i="3"/>
  <c r="DX71" i="3"/>
  <c r="DW31" i="3"/>
  <c r="DW37" i="3"/>
  <c r="DW67" i="3"/>
  <c r="DW39" i="3"/>
  <c r="DW63" i="3"/>
  <c r="DX53" i="3"/>
  <c r="DW79" i="3"/>
  <c r="DW38" i="3"/>
  <c r="DX29" i="3"/>
  <c r="DU83" i="3"/>
  <c r="DW70" i="3"/>
  <c r="DX35" i="3"/>
  <c r="BJ69" i="3"/>
  <c r="DV83" i="3"/>
  <c r="DX70" i="3"/>
  <c r="DW61" i="3"/>
  <c r="AV11" i="3"/>
  <c r="AS11" i="3" s="1"/>
  <c r="DW62" i="3"/>
  <c r="BI69" i="3"/>
  <c r="DV69" i="3"/>
  <c r="DX56" i="3"/>
  <c r="DU69" i="3"/>
  <c r="DW56" i="3"/>
  <c r="DW51" i="3"/>
  <c r="BI55" i="3"/>
  <c r="DW60" i="3"/>
  <c r="BI41" i="3"/>
  <c r="DX30" i="3"/>
  <c r="W12" i="3"/>
  <c r="T12" i="3" s="1"/>
  <c r="DX47" i="3"/>
  <c r="DW54" i="3"/>
  <c r="W9" i="3"/>
  <c r="T9" i="3" s="1"/>
  <c r="U13" i="3"/>
  <c r="DW33" i="3"/>
  <c r="DX40" i="3"/>
  <c r="BJ41" i="3"/>
  <c r="DX39" i="3"/>
  <c r="DX32" i="3"/>
  <c r="BJ55" i="3"/>
  <c r="DW42" i="3"/>
  <c r="DV55" i="3"/>
  <c r="DX42" i="3"/>
  <c r="DU55" i="3"/>
  <c r="W11" i="3"/>
  <c r="T11" i="3" s="1"/>
  <c r="AV9" i="3"/>
  <c r="AS9" i="3" s="1"/>
  <c r="V12" i="3"/>
  <c r="S12" i="3" s="1"/>
  <c r="AJ9" i="3"/>
  <c r="AG9" i="3" s="1"/>
  <c r="AU14" i="3"/>
  <c r="AV10" i="3"/>
  <c r="AS10" i="3" s="1"/>
  <c r="AW10" i="3"/>
  <c r="AT10" i="3" s="1"/>
  <c r="AI12" i="3"/>
  <c r="AF12" i="3" s="1"/>
  <c r="AW11" i="3"/>
  <c r="AT11" i="3" s="1"/>
  <c r="AH14" i="3"/>
  <c r="AW9" i="3"/>
  <c r="AT9" i="3" s="1"/>
  <c r="AI11" i="3"/>
  <c r="AF11" i="3" s="1"/>
  <c r="AI9" i="3"/>
  <c r="AF9" i="3" s="1"/>
  <c r="AJ11" i="3"/>
  <c r="AG11" i="3" s="1"/>
  <c r="V10" i="3"/>
  <c r="S10" i="3" s="1"/>
  <c r="W10" i="3"/>
  <c r="T10" i="3" s="1"/>
  <c r="V9" i="3"/>
  <c r="S9" i="3" s="1"/>
  <c r="V11" i="3"/>
  <c r="S11" i="3" s="1"/>
  <c r="AT27" i="2"/>
  <c r="AR27" i="2"/>
  <c r="AQ27" i="2"/>
  <c r="AO27" i="2"/>
  <c r="AN27" i="2"/>
  <c r="AL27" i="2"/>
  <c r="AK27" i="2"/>
  <c r="AI27" i="2"/>
  <c r="AH27" i="2"/>
  <c r="AF27" i="2"/>
  <c r="AE27" i="2"/>
  <c r="AC27" i="2"/>
  <c r="Y27" i="2"/>
  <c r="E27" i="2"/>
  <c r="AS13" i="2"/>
  <c r="AT13" i="2"/>
  <c r="AP13" i="2"/>
  <c r="AQ13" i="2"/>
  <c r="AM13" i="2"/>
  <c r="AN13" i="2"/>
  <c r="AJ13" i="2"/>
  <c r="AK13" i="2"/>
  <c r="AG13" i="2"/>
  <c r="AH13" i="2"/>
  <c r="AD13" i="2"/>
  <c r="AE13" i="2"/>
  <c r="AC8" i="2"/>
  <c r="AF8" i="2"/>
  <c r="AI8" i="2"/>
  <c r="AL8" i="2"/>
  <c r="AO8" i="2"/>
  <c r="AR8" i="2"/>
  <c r="AC9" i="2"/>
  <c r="AF9" i="2"/>
  <c r="AI9" i="2"/>
  <c r="AL9" i="2"/>
  <c r="AO9" i="2"/>
  <c r="AR9" i="2"/>
  <c r="AC10" i="2"/>
  <c r="AF10" i="2"/>
  <c r="AI10" i="2"/>
  <c r="AL10" i="2"/>
  <c r="AO10" i="2"/>
  <c r="AR10" i="2"/>
  <c r="AC11" i="2"/>
  <c r="AF11" i="2"/>
  <c r="AI11" i="2"/>
  <c r="AL11" i="2"/>
  <c r="AO11" i="2"/>
  <c r="AR11" i="2"/>
  <c r="AC12" i="2"/>
  <c r="AF12" i="2"/>
  <c r="AI12" i="2"/>
  <c r="AL12" i="2"/>
  <c r="AO12" i="2"/>
  <c r="AR12" i="2"/>
  <c r="AC13" i="2"/>
  <c r="AF13" i="2"/>
  <c r="AI13" i="2"/>
  <c r="AL13" i="2"/>
  <c r="AO13" i="2"/>
  <c r="AR13" i="2"/>
  <c r="AC14" i="2"/>
  <c r="AF14" i="2"/>
  <c r="AI14" i="2"/>
  <c r="AL14" i="2"/>
  <c r="AO14" i="2"/>
  <c r="AR14" i="2"/>
  <c r="AC15" i="2"/>
  <c r="AF15" i="2"/>
  <c r="AI15" i="2"/>
  <c r="AL15" i="2"/>
  <c r="AO15" i="2"/>
  <c r="AR15" i="2"/>
  <c r="AC16" i="2"/>
  <c r="AF16" i="2"/>
  <c r="AI16" i="2"/>
  <c r="AL16" i="2"/>
  <c r="AO16" i="2"/>
  <c r="AR16" i="2"/>
  <c r="AC17" i="2"/>
  <c r="AF17" i="2"/>
  <c r="AI17" i="2"/>
  <c r="AL17" i="2"/>
  <c r="AO17" i="2"/>
  <c r="AR17" i="2"/>
  <c r="AC18" i="2"/>
  <c r="AF18" i="2"/>
  <c r="AI18" i="2"/>
  <c r="AL18" i="2"/>
  <c r="AO18" i="2"/>
  <c r="AR18" i="2"/>
  <c r="AC19" i="2"/>
  <c r="AF19" i="2"/>
  <c r="AI19" i="2"/>
  <c r="AL19" i="2"/>
  <c r="AO19" i="2"/>
  <c r="AR19" i="2"/>
  <c r="AC20" i="2"/>
  <c r="AF20" i="2"/>
  <c r="AI20" i="2"/>
  <c r="AL20" i="2"/>
  <c r="AO20" i="2"/>
  <c r="AR20" i="2"/>
  <c r="AC21" i="2"/>
  <c r="AF21" i="2"/>
  <c r="AI21" i="2"/>
  <c r="AL21" i="2"/>
  <c r="AO21" i="2"/>
  <c r="AR21" i="2"/>
  <c r="AC22" i="2"/>
  <c r="AF22" i="2"/>
  <c r="AI22" i="2"/>
  <c r="AL22" i="2"/>
  <c r="AO22" i="2"/>
  <c r="AR22" i="2"/>
  <c r="AC24" i="2"/>
  <c r="AF24" i="2"/>
  <c r="AI24" i="2"/>
  <c r="AL24" i="2"/>
  <c r="AO24" i="2"/>
  <c r="AR24" i="2"/>
  <c r="AC25" i="2"/>
  <c r="AF25" i="2"/>
  <c r="AI25" i="2"/>
  <c r="AL25" i="2"/>
  <c r="AO25" i="2"/>
  <c r="AR25" i="2"/>
  <c r="AC26" i="2"/>
  <c r="AF26" i="2"/>
  <c r="AI26" i="2"/>
  <c r="AL26" i="2"/>
  <c r="AO26" i="2"/>
  <c r="AR26" i="2"/>
  <c r="W108" i="3" l="1"/>
  <c r="T108" i="3" s="1"/>
  <c r="BF41" i="3"/>
  <c r="BI9" i="3"/>
  <c r="BF9" i="3" s="1"/>
  <c r="BF69" i="3"/>
  <c r="BI11" i="3"/>
  <c r="BF11" i="3" s="1"/>
  <c r="W112" i="3"/>
  <c r="AB116" i="3" s="1"/>
  <c r="F106" i="3"/>
  <c r="I13" i="3"/>
  <c r="F13" i="3" s="1"/>
  <c r="BG41" i="3"/>
  <c r="BJ9" i="3"/>
  <c r="BG9" i="3" s="1"/>
  <c r="BG83" i="3"/>
  <c r="BJ12" i="3"/>
  <c r="AV108" i="3"/>
  <c r="AV14" i="3" s="1"/>
  <c r="AS14" i="3" s="1"/>
  <c r="BF55" i="3"/>
  <c r="BI10" i="3"/>
  <c r="BF10" i="3" s="1"/>
  <c r="BF83" i="3"/>
  <c r="BI12" i="3"/>
  <c r="BF12" i="3" s="1"/>
  <c r="G106" i="3"/>
  <c r="J13" i="3"/>
  <c r="G13" i="3" s="1"/>
  <c r="DW105" i="3"/>
  <c r="AF106" i="3"/>
  <c r="AI108" i="3"/>
  <c r="AF108" i="3" s="1"/>
  <c r="BG55" i="3"/>
  <c r="BJ10" i="3"/>
  <c r="AW112" i="3"/>
  <c r="BB116" i="3" s="1"/>
  <c r="AT108" i="3"/>
  <c r="BJ106" i="3"/>
  <c r="BG69" i="3"/>
  <c r="BJ11" i="3"/>
  <c r="BG11" i="3" s="1"/>
  <c r="AG112" i="3"/>
  <c r="AJ114" i="3"/>
  <c r="AG114" i="3" s="1"/>
  <c r="V112" i="3"/>
  <c r="Z116" i="3" s="1"/>
  <c r="S108" i="3"/>
  <c r="BH16" i="3"/>
  <c r="BE114" i="3"/>
  <c r="BE17" i="3" s="1"/>
  <c r="BI106" i="3"/>
  <c r="BI108" i="3" s="1"/>
  <c r="DW98" i="3"/>
  <c r="DX91" i="3"/>
  <c r="DX106" i="3" s="1"/>
  <c r="DX69" i="3"/>
  <c r="DW83" i="3"/>
  <c r="DW91" i="3"/>
  <c r="DX83" i="3"/>
  <c r="DW69" i="3"/>
  <c r="DX55" i="3"/>
  <c r="DW55" i="3"/>
  <c r="U14" i="3"/>
  <c r="AI13" i="3"/>
  <c r="AF13" i="3" s="1"/>
  <c r="W13" i="3"/>
  <c r="T13" i="3" s="1"/>
  <c r="AW13" i="3"/>
  <c r="AT13" i="3" s="1"/>
  <c r="AV13" i="3"/>
  <c r="AS13" i="3" s="1"/>
  <c r="AJ13" i="3"/>
  <c r="AG13" i="3" s="1"/>
  <c r="AI14" i="3"/>
  <c r="AF14" i="3" s="1"/>
  <c r="V13" i="3"/>
  <c r="S13" i="3" s="1"/>
  <c r="BD19" i="2"/>
  <c r="BD13" i="2"/>
  <c r="BD15" i="2"/>
  <c r="BD12" i="2"/>
  <c r="BD22" i="2"/>
  <c r="BD25" i="2"/>
  <c r="BD10" i="2"/>
  <c r="BD21" i="2"/>
  <c r="BD9" i="2"/>
  <c r="BD16" i="2"/>
  <c r="BD24" i="2"/>
  <c r="BD18" i="2"/>
  <c r="AA27" i="2"/>
  <c r="BD27" i="2"/>
  <c r="BD26" i="2"/>
  <c r="BD20" i="2"/>
  <c r="BD11" i="2"/>
  <c r="BD17" i="2"/>
  <c r="BD14" i="2"/>
  <c r="BD8" i="2"/>
  <c r="BF27" i="2"/>
  <c r="BF13" i="2"/>
  <c r="BE13" i="2"/>
  <c r="DW106" i="3" l="1"/>
  <c r="AI112" i="3"/>
  <c r="AM116" i="3" s="1"/>
  <c r="BI13" i="3"/>
  <c r="BF13" i="3" s="1"/>
  <c r="BF106" i="3"/>
  <c r="BG106" i="3"/>
  <c r="BJ13" i="3"/>
  <c r="BI112" i="3"/>
  <c r="BM116" i="3" s="1"/>
  <c r="BI14" i="3"/>
  <c r="BF14" i="3" s="1"/>
  <c r="BF108" i="3"/>
  <c r="T112" i="3"/>
  <c r="W114" i="3"/>
  <c r="AV112" i="3"/>
  <c r="AZ116" i="3" s="1"/>
  <c r="AS108" i="3"/>
  <c r="AW114" i="3"/>
  <c r="AT114" i="3" s="1"/>
  <c r="AT112" i="3"/>
  <c r="BG12" i="3"/>
  <c r="V114" i="3"/>
  <c r="S112" i="3"/>
  <c r="BG10" i="3"/>
  <c r="BJ108" i="3"/>
  <c r="V14" i="3"/>
  <c r="S14" i="3" s="1"/>
  <c r="W14" i="3"/>
  <c r="T14" i="3" s="1"/>
  <c r="W16" i="3"/>
  <c r="AW14" i="3"/>
  <c r="AT14" i="3" s="1"/>
  <c r="AV16" i="3"/>
  <c r="AV15" i="3"/>
  <c r="AJ14" i="3"/>
  <c r="AG14" i="3" s="1"/>
  <c r="AI15" i="3"/>
  <c r="Y18" i="2"/>
  <c r="Y15" i="2"/>
  <c r="E15" i="2"/>
  <c r="Y14" i="2"/>
  <c r="E14" i="2"/>
  <c r="Y8" i="2"/>
  <c r="Y9" i="2"/>
  <c r="Y10" i="2"/>
  <c r="Y11" i="2"/>
  <c r="Y12" i="2"/>
  <c r="Y13" i="2"/>
  <c r="Y16" i="2"/>
  <c r="Y17" i="2"/>
  <c r="Y19" i="2"/>
  <c r="Y20" i="2"/>
  <c r="Y21" i="2"/>
  <c r="Y22" i="2"/>
  <c r="Y24" i="2"/>
  <c r="Y25" i="2"/>
  <c r="Y26" i="2"/>
  <c r="E8" i="2"/>
  <c r="E9" i="2"/>
  <c r="E10" i="2"/>
  <c r="E11" i="2"/>
  <c r="E12" i="2"/>
  <c r="E13" i="2"/>
  <c r="E16" i="2"/>
  <c r="E17" i="2"/>
  <c r="E18" i="2"/>
  <c r="E19" i="2"/>
  <c r="E20" i="2"/>
  <c r="E21" i="2"/>
  <c r="E22" i="2"/>
  <c r="E24" i="2"/>
  <c r="E25" i="2"/>
  <c r="E26" i="2"/>
  <c r="BJ112" i="3" l="1"/>
  <c r="BO116" i="3" s="1"/>
  <c r="BJ14" i="3"/>
  <c r="BG14" i="3" s="1"/>
  <c r="BG108" i="3"/>
  <c r="BI16" i="3"/>
  <c r="BF112" i="3"/>
  <c r="BG13" i="3"/>
  <c r="AV114" i="3"/>
  <c r="AS114" i="3" s="1"/>
  <c r="AS112" i="3"/>
  <c r="S114" i="3"/>
  <c r="BJ114" i="3"/>
  <c r="T114" i="3"/>
  <c r="AF112" i="3"/>
  <c r="AI114" i="3"/>
  <c r="AF114" i="3" s="1"/>
  <c r="V15" i="3"/>
  <c r="V16" i="3"/>
  <c r="W17" i="3"/>
  <c r="AW16" i="3"/>
  <c r="AV17" i="3"/>
  <c r="AU15" i="3"/>
  <c r="AT15" i="3" s="1"/>
  <c r="AI16" i="3"/>
  <c r="AH15" i="3"/>
  <c r="AG15" i="3" s="1"/>
  <c r="AJ16" i="3"/>
  <c r="AA14" i="2"/>
  <c r="AA15" i="2"/>
  <c r="AA13" i="2"/>
  <c r="AA25" i="2"/>
  <c r="AA21" i="2"/>
  <c r="AA11" i="2"/>
  <c r="AA8" i="2"/>
  <c r="AA26" i="2"/>
  <c r="AA19" i="2"/>
  <c r="AA24" i="2"/>
  <c r="AA18" i="2"/>
  <c r="AA22" i="2"/>
  <c r="AA17" i="2"/>
  <c r="AA12" i="2"/>
  <c r="AA9" i="2"/>
  <c r="AA10" i="2"/>
  <c r="AA20" i="2"/>
  <c r="AA16" i="2"/>
  <c r="BI114" i="3" l="1"/>
  <c r="BJ17" i="3"/>
  <c r="BG17" i="3" s="1"/>
  <c r="BG114" i="3"/>
  <c r="BF16" i="3"/>
  <c r="AG16" i="3"/>
  <c r="BI17" i="3"/>
  <c r="BF17" i="3" s="1"/>
  <c r="BF114" i="3"/>
  <c r="BJ16" i="3"/>
  <c r="BG16" i="3" s="1"/>
  <c r="BG112" i="3"/>
  <c r="AS15" i="3"/>
  <c r="AF15" i="3"/>
  <c r="U15" i="3"/>
  <c r="T15" i="3" s="1"/>
  <c r="V17" i="3"/>
  <c r="AU16" i="3"/>
  <c r="AS16" i="3" s="1"/>
  <c r="AW17" i="3"/>
  <c r="AJ17" i="3"/>
  <c r="AI17" i="3"/>
  <c r="AH17" i="3"/>
  <c r="AH16" i="3"/>
  <c r="AF16" i="3" s="1"/>
  <c r="U16" i="3"/>
  <c r="T16" i="3" s="1"/>
  <c r="AG8" i="4"/>
  <c r="AG9" i="4"/>
  <c r="AG10" i="4"/>
  <c r="AF10" i="4"/>
  <c r="AF9" i="4"/>
  <c r="AF8" i="4"/>
  <c r="AG6" i="4"/>
  <c r="AF6" i="4"/>
  <c r="AF17" i="3" l="1"/>
  <c r="S16" i="3"/>
  <c r="AG17" i="3"/>
  <c r="S15" i="3"/>
  <c r="AT16" i="3"/>
  <c r="AU17" i="3"/>
  <c r="AS17" i="3" s="1"/>
  <c r="U17" i="3"/>
  <c r="T17" i="3" s="1"/>
  <c r="S17" i="3" l="1"/>
  <c r="AT17" i="3"/>
  <c r="H36" i="3" l="1"/>
  <c r="I36" i="3" s="1"/>
  <c r="H35" i="3"/>
  <c r="H34" i="3"/>
  <c r="I34" i="3" s="1"/>
  <c r="H33" i="3"/>
  <c r="J33" i="3" s="1"/>
  <c r="H38" i="3"/>
  <c r="I38" i="3" s="1"/>
  <c r="H37" i="3"/>
  <c r="H39" i="3"/>
  <c r="I39" i="3" s="1"/>
  <c r="J38" i="3" l="1"/>
  <c r="J34" i="3"/>
  <c r="I33" i="3"/>
  <c r="J39" i="3"/>
  <c r="J36" i="3"/>
  <c r="I35" i="3"/>
  <c r="J35" i="3"/>
  <c r="I37" i="3"/>
  <c r="J37" i="3"/>
  <c r="AT16" i="2" l="1"/>
  <c r="AN16" i="2"/>
  <c r="AT12" i="2"/>
  <c r="AS12" i="2"/>
  <c r="AT11" i="2"/>
  <c r="AS15" i="2"/>
  <c r="AT15" i="2"/>
  <c r="AS11" i="2"/>
  <c r="AS16" i="2"/>
  <c r="AE11" i="2"/>
  <c r="AS14" i="2"/>
  <c r="AT14" i="2"/>
  <c r="AH16" i="2" l="1"/>
  <c r="AK16" i="2"/>
  <c r="AQ16" i="2"/>
  <c r="AQ14" i="2"/>
  <c r="AQ15" i="2"/>
  <c r="AM14" i="2"/>
  <c r="AJ16" i="2"/>
  <c r="AD11" i="2"/>
  <c r="AJ11" i="2"/>
  <c r="AH14" i="2"/>
  <c r="AG12" i="2"/>
  <c r="AN15" i="2"/>
  <c r="AJ14" i="2"/>
  <c r="AD16" i="2"/>
  <c r="AP14" i="2"/>
  <c r="AP12" i="2"/>
  <c r="AM15" i="2"/>
  <c r="AQ11" i="2"/>
  <c r="AJ12" i="2"/>
  <c r="AE15" i="2"/>
  <c r="AE16" i="2"/>
  <c r="AD12" i="2"/>
  <c r="AE12" i="2"/>
  <c r="AJ15" i="2"/>
  <c r="AP11" i="2"/>
  <c r="AK14" i="2"/>
  <c r="AG11" i="2"/>
  <c r="AN14" i="2"/>
  <c r="AM16" i="2"/>
  <c r="AK11" i="2"/>
  <c r="AN11" i="2"/>
  <c r="AH15" i="2"/>
  <c r="AE14" i="2"/>
  <c r="AD14" i="2"/>
  <c r="AP16" i="2"/>
  <c r="AM11" i="2"/>
  <c r="AG16" i="2"/>
  <c r="AG14" i="2"/>
  <c r="AG15" i="2"/>
  <c r="AD15" i="2"/>
  <c r="AK15" i="2"/>
  <c r="AM12" i="2"/>
  <c r="AK12" i="2"/>
  <c r="AQ12" i="2"/>
  <c r="AP15" i="2"/>
  <c r="AN12" i="2"/>
  <c r="AH12" i="2"/>
  <c r="AH11" i="2"/>
  <c r="BF16" i="2" l="1"/>
  <c r="BE11" i="2"/>
  <c r="BF11" i="2"/>
  <c r="BE16" i="2"/>
  <c r="BF15" i="2"/>
  <c r="BE14" i="2"/>
  <c r="BE15" i="2"/>
  <c r="BF12" i="2"/>
  <c r="BF14" i="2"/>
  <c r="BE12" i="2"/>
  <c r="H40" i="3"/>
  <c r="H32" i="3"/>
  <c r="H31" i="3"/>
  <c r="H30" i="3"/>
  <c r="H29" i="3"/>
  <c r="E17" i="3"/>
  <c r="E15" i="3"/>
  <c r="CH28" i="3"/>
  <c r="CI28" i="3" s="1"/>
  <c r="CL27" i="3"/>
  <c r="CN27" i="3" s="1"/>
  <c r="CP27" i="3" s="1"/>
  <c r="CR27" i="3" s="1"/>
  <c r="CT27" i="3" s="1"/>
  <c r="CV27" i="3" s="1"/>
  <c r="CX27" i="3" s="1"/>
  <c r="CZ27" i="3" s="1"/>
  <c r="DB27" i="3" s="1"/>
  <c r="DD27" i="3" s="1"/>
  <c r="DF27" i="3" s="1"/>
  <c r="DH27" i="3" s="1"/>
  <c r="DJ27" i="3" s="1"/>
  <c r="DL27" i="3" s="1"/>
  <c r="DN27" i="3" s="1"/>
  <c r="DP27" i="3" s="1"/>
  <c r="DR27" i="3" s="1"/>
  <c r="DT27" i="3" s="1"/>
  <c r="DV27" i="3" s="1"/>
  <c r="DX27" i="3" s="1"/>
  <c r="CK27" i="3"/>
  <c r="CM27" i="3" s="1"/>
  <c r="CO27" i="3" s="1"/>
  <c r="CQ27" i="3" s="1"/>
  <c r="CS27" i="3" s="1"/>
  <c r="CU27" i="3" s="1"/>
  <c r="CW27" i="3" s="1"/>
  <c r="CY27" i="3" s="1"/>
  <c r="DA27" i="3" s="1"/>
  <c r="DC27" i="3" s="1"/>
  <c r="DE27" i="3" s="1"/>
  <c r="DG27" i="3" s="1"/>
  <c r="DI27" i="3" s="1"/>
  <c r="DK27" i="3" s="1"/>
  <c r="DM27" i="3" s="1"/>
  <c r="DO27" i="3" s="1"/>
  <c r="DQ27" i="3" s="1"/>
  <c r="DS27" i="3" s="1"/>
  <c r="DU27" i="3" s="1"/>
  <c r="DW27" i="3" s="1"/>
  <c r="CL8" i="3"/>
  <c r="CN8" i="3" s="1"/>
  <c r="CP8" i="3" s="1"/>
  <c r="CR8" i="3" s="1"/>
  <c r="CT8" i="3" s="1"/>
  <c r="CV8" i="3" s="1"/>
  <c r="CX8" i="3" s="1"/>
  <c r="CZ8" i="3" s="1"/>
  <c r="DB8" i="3" s="1"/>
  <c r="DD8" i="3" s="1"/>
  <c r="DF8" i="3" s="1"/>
  <c r="DH8" i="3" s="1"/>
  <c r="DJ8" i="3" s="1"/>
  <c r="DL8" i="3" s="1"/>
  <c r="DN8" i="3" s="1"/>
  <c r="DP8" i="3" s="1"/>
  <c r="DR8" i="3" s="1"/>
  <c r="DT8" i="3" s="1"/>
  <c r="DV8" i="3" s="1"/>
  <c r="DX8" i="3" s="1"/>
  <c r="CK8" i="3"/>
  <c r="CM8" i="3" s="1"/>
  <c r="CO8" i="3" s="1"/>
  <c r="CQ8" i="3" s="1"/>
  <c r="CS8" i="3" s="1"/>
  <c r="CU8" i="3" s="1"/>
  <c r="CW8" i="3" s="1"/>
  <c r="CY8" i="3" s="1"/>
  <c r="DA8" i="3" s="1"/>
  <c r="DC8" i="3" s="1"/>
  <c r="DE8" i="3" s="1"/>
  <c r="DG8" i="3" s="1"/>
  <c r="DI8" i="3" s="1"/>
  <c r="DK8" i="3" s="1"/>
  <c r="DM8" i="3" s="1"/>
  <c r="DO8" i="3" s="1"/>
  <c r="DQ8" i="3" s="1"/>
  <c r="DS8" i="3" s="1"/>
  <c r="DU8" i="3" s="1"/>
  <c r="DW8" i="3" s="1"/>
  <c r="E15" i="1"/>
  <c r="E17" i="1"/>
  <c r="F15" i="1"/>
  <c r="F17" i="1"/>
  <c r="H41" i="3" l="1"/>
  <c r="H9" i="3" s="1"/>
  <c r="I32" i="3"/>
  <c r="J31" i="3"/>
  <c r="I31" i="3"/>
  <c r="I29" i="3"/>
  <c r="J29" i="3"/>
  <c r="I40" i="3"/>
  <c r="J40" i="3"/>
  <c r="J32" i="3"/>
  <c r="J30" i="3"/>
  <c r="I30" i="3"/>
  <c r="H108" i="3" l="1"/>
  <c r="J41" i="3"/>
  <c r="G41" i="3" s="1"/>
  <c r="I41" i="3"/>
  <c r="DS28" i="3"/>
  <c r="DQ28" i="3"/>
  <c r="DI28" i="3"/>
  <c r="DA28" i="3"/>
  <c r="CS28" i="3"/>
  <c r="DM28" i="3"/>
  <c r="DC28" i="3"/>
  <c r="CQ28" i="3"/>
  <c r="DK28" i="3"/>
  <c r="CO28" i="3"/>
  <c r="CW28" i="3"/>
  <c r="DG28" i="3"/>
  <c r="CK28" i="3"/>
  <c r="CU28" i="3"/>
  <c r="CY28" i="3"/>
  <c r="CM28" i="3"/>
  <c r="DE28" i="3"/>
  <c r="DO28" i="3"/>
  <c r="F41" i="3" l="1"/>
  <c r="I9" i="3"/>
  <c r="F9" i="3" s="1"/>
  <c r="H14" i="3"/>
  <c r="H112" i="3"/>
  <c r="H114" i="3" s="1"/>
  <c r="CK41" i="3"/>
  <c r="CS41" i="3"/>
  <c r="CS112" i="3" s="1"/>
  <c r="CS114" i="3" s="1"/>
  <c r="CS108" i="3"/>
  <c r="I108" i="3"/>
  <c r="CU41" i="3"/>
  <c r="DM41" i="3"/>
  <c r="DM108" i="3"/>
  <c r="DM112" i="3" s="1"/>
  <c r="DM114" i="3" s="1"/>
  <c r="DG41" i="3"/>
  <c r="DG108" i="3" s="1"/>
  <c r="DG112" i="3" s="1"/>
  <c r="DG114" i="3" s="1"/>
  <c r="DA41" i="3"/>
  <c r="DA108" i="3" s="1"/>
  <c r="DE41" i="3"/>
  <c r="DE108" i="3"/>
  <c r="DE112" i="3" s="1"/>
  <c r="DE114" i="3" s="1"/>
  <c r="CM41" i="3"/>
  <c r="CM108" i="3" s="1"/>
  <c r="CY41" i="3"/>
  <c r="CY108" i="3" s="1"/>
  <c r="CY112" i="3" s="1"/>
  <c r="CY114" i="3" s="1"/>
  <c r="DI41" i="3"/>
  <c r="DI108" i="3" s="1"/>
  <c r="DI112" i="3" s="1"/>
  <c r="DI114" i="3" s="1"/>
  <c r="J108" i="3"/>
  <c r="J112" i="3" s="1"/>
  <c r="DK41" i="3"/>
  <c r="AP23" i="2" s="1"/>
  <c r="DS41" i="3"/>
  <c r="DS108" i="3" s="1"/>
  <c r="DS112" i="3" s="1"/>
  <c r="DS114" i="3" s="1"/>
  <c r="CQ41" i="3"/>
  <c r="DC41" i="3"/>
  <c r="CW41" i="3"/>
  <c r="AJ23" i="2" s="1"/>
  <c r="DO41" i="3"/>
  <c r="AS23" i="2" s="1"/>
  <c r="DO108" i="3"/>
  <c r="CO41" i="3"/>
  <c r="CO108" i="3" s="1"/>
  <c r="CO112" i="3" s="1"/>
  <c r="CO114" i="3" s="1"/>
  <c r="DQ41" i="3"/>
  <c r="DQ108" i="3" s="1"/>
  <c r="AJ20" i="2"/>
  <c r="AJ18" i="2"/>
  <c r="AJ22" i="2"/>
  <c r="AJ17" i="2"/>
  <c r="AJ21" i="2"/>
  <c r="AJ19" i="2"/>
  <c r="AS17" i="2"/>
  <c r="AS21" i="2"/>
  <c r="AS19" i="2"/>
  <c r="AS18" i="2"/>
  <c r="AS22" i="2"/>
  <c r="AS20" i="2"/>
  <c r="AD19" i="2"/>
  <c r="AD20" i="2"/>
  <c r="AD18" i="2"/>
  <c r="AD22" i="2"/>
  <c r="AD17" i="2"/>
  <c r="AD21" i="2"/>
  <c r="AM19" i="2"/>
  <c r="AM20" i="2"/>
  <c r="AM17" i="2"/>
  <c r="AM21" i="2"/>
  <c r="AM22" i="2"/>
  <c r="AM18" i="2"/>
  <c r="AP19" i="2"/>
  <c r="AP21" i="2"/>
  <c r="AP17" i="2"/>
  <c r="AP20" i="2"/>
  <c r="AP18" i="2"/>
  <c r="AP22" i="2"/>
  <c r="AG17" i="2"/>
  <c r="AG21" i="2"/>
  <c r="AG19" i="2"/>
  <c r="AG18" i="2"/>
  <c r="AG22" i="2"/>
  <c r="AG20" i="2"/>
  <c r="AT8" i="2"/>
  <c r="DT28" i="3"/>
  <c r="CL28" i="3"/>
  <c r="DN28" i="3"/>
  <c r="DF28" i="3"/>
  <c r="CX28" i="3"/>
  <c r="CP28" i="3"/>
  <c r="CR28" i="3"/>
  <c r="DB28" i="3"/>
  <c r="CT28" i="3"/>
  <c r="DL28" i="3"/>
  <c r="CZ28" i="3"/>
  <c r="DJ28" i="3"/>
  <c r="CN28" i="3"/>
  <c r="DH28" i="3"/>
  <c r="CV28" i="3"/>
  <c r="DR28" i="3"/>
  <c r="DP28" i="3"/>
  <c r="DD28" i="3"/>
  <c r="DU28" i="3"/>
  <c r="J9" i="3"/>
  <c r="G9" i="3" s="1"/>
  <c r="J114" i="3" l="1"/>
  <c r="O116" i="3"/>
  <c r="CW108" i="3"/>
  <c r="CW112" i="3" s="1"/>
  <c r="CW114" i="3" s="1"/>
  <c r="DA112" i="3"/>
  <c r="DA114" i="3" s="1"/>
  <c r="DQ112" i="3"/>
  <c r="DQ114" i="3" s="1"/>
  <c r="AG23" i="2"/>
  <c r="AD23" i="2"/>
  <c r="CM112" i="3"/>
  <c r="CM114" i="3" s="1"/>
  <c r="CU108" i="3"/>
  <c r="CU112" i="3" s="1"/>
  <c r="CU114" i="3" s="1"/>
  <c r="I14" i="3"/>
  <c r="F14" i="3" s="1"/>
  <c r="F108" i="3"/>
  <c r="DB41" i="3"/>
  <c r="DB108" i="3"/>
  <c r="DB112" i="3" s="1"/>
  <c r="DB114" i="3" s="1"/>
  <c r="AM23" i="2"/>
  <c r="DC108" i="3"/>
  <c r="DC112" i="3" s="1"/>
  <c r="DC114" i="3" s="1"/>
  <c r="I112" i="3"/>
  <c r="DP41" i="3"/>
  <c r="AT23" i="2" s="1"/>
  <c r="CT41" i="3"/>
  <c r="CT108" i="3"/>
  <c r="CT112" i="3" s="1"/>
  <c r="CT114" i="3" s="1"/>
  <c r="DT41" i="3"/>
  <c r="DT108" i="3"/>
  <c r="DT112" i="3" s="1"/>
  <c r="DT114" i="3" s="1"/>
  <c r="CV41" i="3"/>
  <c r="CV108" i="3" s="1"/>
  <c r="CV112" i="3" s="1"/>
  <c r="CV114" i="3" s="1"/>
  <c r="CR41" i="3"/>
  <c r="CR108" i="3"/>
  <c r="DH41" i="3"/>
  <c r="DH108" i="3" s="1"/>
  <c r="CP41" i="3"/>
  <c r="CP9" i="3" s="1"/>
  <c r="CN41" i="3"/>
  <c r="CN108" i="3" s="1"/>
  <c r="CX41" i="3"/>
  <c r="DK108" i="3"/>
  <c r="DK112" i="3" s="1"/>
  <c r="DK114" i="3" s="1"/>
  <c r="CK108" i="3"/>
  <c r="CK112" i="3" s="1"/>
  <c r="CK114" i="3" s="1"/>
  <c r="DR41" i="3"/>
  <c r="DR108" i="3"/>
  <c r="DR112" i="3" s="1"/>
  <c r="DR114" i="3" s="1"/>
  <c r="CZ41" i="3"/>
  <c r="CZ108" i="3"/>
  <c r="CZ112" i="3" s="1"/>
  <c r="CZ114" i="3" s="1"/>
  <c r="DN41" i="3"/>
  <c r="DO112" i="3"/>
  <c r="DO114" i="3" s="1"/>
  <c r="CQ108" i="3"/>
  <c r="CQ112" i="3" s="1"/>
  <c r="CQ114" i="3" s="1"/>
  <c r="DJ41" i="3"/>
  <c r="DJ9" i="3" s="1"/>
  <c r="DF41" i="3"/>
  <c r="DF108" i="3" s="1"/>
  <c r="DF112" i="3" s="1"/>
  <c r="DF114" i="3" s="1"/>
  <c r="DD41" i="3"/>
  <c r="DD108" i="3" s="1"/>
  <c r="DD112" i="3" s="1"/>
  <c r="DD114" i="3" s="1"/>
  <c r="DL41" i="3"/>
  <c r="CL41" i="3"/>
  <c r="AE23" i="2" s="1"/>
  <c r="G108" i="3"/>
  <c r="J14" i="3"/>
  <c r="G14" i="3" s="1"/>
  <c r="BE20" i="2"/>
  <c r="BE22" i="2"/>
  <c r="BE19" i="2"/>
  <c r="AH17" i="2"/>
  <c r="AH21" i="2"/>
  <c r="AH18" i="2"/>
  <c r="AH22" i="2"/>
  <c r="AH19" i="2"/>
  <c r="AH20" i="2"/>
  <c r="BE18" i="2"/>
  <c r="DU41" i="3"/>
  <c r="DW28" i="3"/>
  <c r="AK20" i="2"/>
  <c r="AK17" i="2"/>
  <c r="AK21" i="2"/>
  <c r="AK18" i="2"/>
  <c r="AK22" i="2"/>
  <c r="AK19" i="2"/>
  <c r="AN19" i="2"/>
  <c r="AN22" i="2"/>
  <c r="AN20" i="2"/>
  <c r="AN17" i="2"/>
  <c r="AN21" i="2"/>
  <c r="AN18" i="2"/>
  <c r="AQ19" i="2"/>
  <c r="AQ18" i="2"/>
  <c r="AQ20" i="2"/>
  <c r="AQ17" i="2"/>
  <c r="AQ21" i="2"/>
  <c r="AQ22" i="2"/>
  <c r="AE18" i="2"/>
  <c r="AE22" i="2"/>
  <c r="AE19" i="2"/>
  <c r="AE20" i="2"/>
  <c r="AE17" i="2"/>
  <c r="AE21" i="2"/>
  <c r="BE21" i="2"/>
  <c r="AT17" i="2"/>
  <c r="AT21" i="2"/>
  <c r="AT20" i="2"/>
  <c r="AT18" i="2"/>
  <c r="AT22" i="2"/>
  <c r="AT19" i="2"/>
  <c r="BE17" i="2"/>
  <c r="AE8" i="2"/>
  <c r="AN8" i="2"/>
  <c r="AK8" i="2"/>
  <c r="AH8" i="2"/>
  <c r="AQ8" i="2"/>
  <c r="CL11" i="3"/>
  <c r="DL11" i="3"/>
  <c r="CT11" i="3"/>
  <c r="DR11" i="3"/>
  <c r="DJ11" i="3"/>
  <c r="CZ11" i="3"/>
  <c r="DC11" i="3"/>
  <c r="DB11" i="3"/>
  <c r="AT25" i="2"/>
  <c r="AT10" i="2"/>
  <c r="DC12" i="3"/>
  <c r="DA11" i="3"/>
  <c r="DG11" i="3"/>
  <c r="CS11" i="3"/>
  <c r="CY12" i="3"/>
  <c r="DA12" i="3"/>
  <c r="AS25" i="2"/>
  <c r="CW12" i="3"/>
  <c r="DD11" i="3"/>
  <c r="CO11" i="3"/>
  <c r="CK11" i="3"/>
  <c r="DG12" i="3"/>
  <c r="DS11" i="3"/>
  <c r="CS12" i="3"/>
  <c r="CO12" i="3"/>
  <c r="DQ12" i="3"/>
  <c r="DM12" i="3"/>
  <c r="CX11" i="3"/>
  <c r="AS9" i="2"/>
  <c r="CU12" i="3"/>
  <c r="AT9" i="2"/>
  <c r="DH11" i="3"/>
  <c r="DT11" i="3"/>
  <c r="AN10" i="2"/>
  <c r="DM11" i="3"/>
  <c r="DQ11" i="3"/>
  <c r="CM12" i="3"/>
  <c r="AS26" i="2"/>
  <c r="CK12" i="3"/>
  <c r="DK11" i="3"/>
  <c r="DI11" i="3"/>
  <c r="DK12" i="3"/>
  <c r="DS12" i="3"/>
  <c r="AP9" i="2"/>
  <c r="CY11" i="3"/>
  <c r="DI12" i="3"/>
  <c r="DH9" i="3"/>
  <c r="AT26" i="2"/>
  <c r="DD10" i="3"/>
  <c r="DJ10" i="3"/>
  <c r="DM10" i="3"/>
  <c r="DQ10" i="3"/>
  <c r="CN9" i="3"/>
  <c r="DB12" i="3"/>
  <c r="DL12" i="3"/>
  <c r="CT10" i="3"/>
  <c r="CZ10" i="3"/>
  <c r="DT10" i="3"/>
  <c r="CU10" i="3"/>
  <c r="DI10" i="3"/>
  <c r="CO9" i="3"/>
  <c r="CP12" i="3"/>
  <c r="DD12" i="3"/>
  <c r="CL10" i="3"/>
  <c r="DR10" i="3"/>
  <c r="CQ10" i="3"/>
  <c r="DA10" i="3"/>
  <c r="CZ9" i="3"/>
  <c r="AS8" i="2"/>
  <c r="CZ12" i="3"/>
  <c r="CV12" i="3"/>
  <c r="DL10" i="3"/>
  <c r="DH10" i="3"/>
  <c r="CY10" i="3"/>
  <c r="CS10" i="3"/>
  <c r="DD9" i="3"/>
  <c r="DR12" i="3"/>
  <c r="CX12" i="3"/>
  <c r="CN12" i="3"/>
  <c r="DB10" i="3"/>
  <c r="CP10" i="3"/>
  <c r="DK10" i="3"/>
  <c r="DO10" i="3"/>
  <c r="CK10" i="3"/>
  <c r="DP9" i="3"/>
  <c r="CT9" i="3"/>
  <c r="DT9" i="3"/>
  <c r="DH12" i="3"/>
  <c r="DN12" i="3"/>
  <c r="DT12" i="3"/>
  <c r="CR10" i="3"/>
  <c r="DF10" i="3"/>
  <c r="DG10" i="3"/>
  <c r="CW10" i="3"/>
  <c r="DS10" i="3"/>
  <c r="DR9" i="3"/>
  <c r="DB9" i="3"/>
  <c r="AS10" i="2"/>
  <c r="CT12" i="3"/>
  <c r="DP10" i="3"/>
  <c r="CN10" i="3"/>
  <c r="CO10" i="3"/>
  <c r="CV9" i="3"/>
  <c r="DJ12" i="3"/>
  <c r="CX10" i="3"/>
  <c r="DN10" i="3"/>
  <c r="DC10" i="3"/>
  <c r="CM10" i="3"/>
  <c r="CU11" i="3"/>
  <c r="DS9" i="3"/>
  <c r="CU9" i="3"/>
  <c r="DC9" i="3"/>
  <c r="DK9" i="3"/>
  <c r="CS9" i="3"/>
  <c r="DM9" i="3"/>
  <c r="CM9" i="3"/>
  <c r="CW9" i="3"/>
  <c r="DO9" i="3"/>
  <c r="DG9" i="3"/>
  <c r="CQ9" i="3"/>
  <c r="DI9" i="3"/>
  <c r="DQ9" i="3"/>
  <c r="CY9" i="3"/>
  <c r="DE9" i="3"/>
  <c r="CM11" i="3"/>
  <c r="DV28" i="3"/>
  <c r="DO11" i="3"/>
  <c r="CQ12" i="3"/>
  <c r="DA9" i="3"/>
  <c r="DN11" i="3"/>
  <c r="CV11" i="3"/>
  <c r="CN11" i="3"/>
  <c r="CP11" i="3"/>
  <c r="BE23" i="2" l="1"/>
  <c r="DJ108" i="3"/>
  <c r="DJ112" i="3" s="1"/>
  <c r="DJ114" i="3" s="1"/>
  <c r="CP108" i="3"/>
  <c r="CP112" i="3" s="1"/>
  <c r="CP114" i="3" s="1"/>
  <c r="AQ23" i="2"/>
  <c r="CL9" i="3"/>
  <c r="DN108" i="3"/>
  <c r="DN112" i="3" s="1"/>
  <c r="DN114" i="3" s="1"/>
  <c r="AH23" i="2"/>
  <c r="I114" i="3"/>
  <c r="M116" i="3"/>
  <c r="DN9" i="3"/>
  <c r="DL108" i="3"/>
  <c r="AN23" i="2"/>
  <c r="CN112" i="3"/>
  <c r="CN114" i="3" s="1"/>
  <c r="CR112" i="3"/>
  <c r="CR114" i="3" s="1"/>
  <c r="DL112" i="3"/>
  <c r="DL114" i="3" s="1"/>
  <c r="DU108" i="3"/>
  <c r="DU112" i="3" s="1"/>
  <c r="DU114" i="3" s="1"/>
  <c r="CX108" i="3"/>
  <c r="CX112" i="3" s="1"/>
  <c r="CX114" i="3" s="1"/>
  <c r="DW41" i="3"/>
  <c r="DW108" i="3" s="1"/>
  <c r="DW112" i="3" s="1"/>
  <c r="DW114" i="3" s="1"/>
  <c r="CL108" i="3"/>
  <c r="CL112" i="3" s="1"/>
  <c r="CL114" i="3" s="1"/>
  <c r="DH112" i="3"/>
  <c r="DH114" i="3" s="1"/>
  <c r="DP108" i="3"/>
  <c r="DP112" i="3" s="1"/>
  <c r="DP114" i="3" s="1"/>
  <c r="AK23" i="2"/>
  <c r="BF17" i="2"/>
  <c r="BF20" i="2"/>
  <c r="BF19" i="2"/>
  <c r="BF22" i="2"/>
  <c r="BF18" i="2"/>
  <c r="DV41" i="3"/>
  <c r="DX28" i="3"/>
  <c r="BF21" i="2"/>
  <c r="AE26" i="2"/>
  <c r="AQ9" i="2"/>
  <c r="AP8" i="2"/>
  <c r="AM24" i="2"/>
  <c r="DP12" i="3"/>
  <c r="AG25" i="2"/>
  <c r="AP26" i="2"/>
  <c r="AH9" i="2"/>
  <c r="CQ11" i="3"/>
  <c r="AQ25" i="2"/>
  <c r="DP11" i="3"/>
  <c r="DO12" i="3"/>
  <c r="AJ24" i="2"/>
  <c r="AG8" i="2"/>
  <c r="AH25" i="2"/>
  <c r="AD24" i="2"/>
  <c r="AP25" i="2"/>
  <c r="AM10" i="2"/>
  <c r="AG9" i="2"/>
  <c r="AM9" i="2"/>
  <c r="BF8" i="2"/>
  <c r="DF9" i="3"/>
  <c r="AN24" i="2"/>
  <c r="AJ10" i="2"/>
  <c r="AD10" i="2"/>
  <c r="AP10" i="2"/>
  <c r="DE12" i="3"/>
  <c r="AM26" i="2"/>
  <c r="AD25" i="2"/>
  <c r="DF11" i="3"/>
  <c r="AN25" i="2"/>
  <c r="DF12" i="3"/>
  <c r="AN26" i="2"/>
  <c r="AN9" i="2"/>
  <c r="AG10" i="2"/>
  <c r="AG26" i="2"/>
  <c r="AE9" i="2"/>
  <c r="AD8" i="2"/>
  <c r="AJ8" i="2"/>
  <c r="AE10" i="2"/>
  <c r="AK9" i="2"/>
  <c r="AJ9" i="2"/>
  <c r="AQ10" i="2"/>
  <c r="AE24" i="2"/>
  <c r="CX9" i="3"/>
  <c r="AK24" i="2"/>
  <c r="AD26" i="2"/>
  <c r="AJ26" i="2"/>
  <c r="AG24" i="2"/>
  <c r="CR9" i="3"/>
  <c r="AH24" i="2"/>
  <c r="AT24" i="2"/>
  <c r="DL9" i="3"/>
  <c r="AQ24" i="2"/>
  <c r="AQ26" i="2"/>
  <c r="CR12" i="3"/>
  <c r="AH26" i="2"/>
  <c r="AH10" i="2"/>
  <c r="AS24" i="2"/>
  <c r="DE11" i="3"/>
  <c r="AM25" i="2"/>
  <c r="CW11" i="3"/>
  <c r="AJ25" i="2"/>
  <c r="AK26" i="2"/>
  <c r="AM8" i="2"/>
  <c r="AK10" i="2"/>
  <c r="AK25" i="2"/>
  <c r="AD9" i="2"/>
  <c r="AE25" i="2"/>
  <c r="AP24" i="2"/>
  <c r="DI13" i="3"/>
  <c r="CT13" i="3"/>
  <c r="CN13" i="3"/>
  <c r="DL13" i="3"/>
  <c r="DO13" i="3"/>
  <c r="DN13" i="3"/>
  <c r="DE10" i="3"/>
  <c r="DU10" i="3" s="1"/>
  <c r="DW10" i="3" s="1"/>
  <c r="DA13" i="3"/>
  <c r="CK9" i="3"/>
  <c r="DU9" i="3" s="1"/>
  <c r="DW9" i="3" s="1"/>
  <c r="CL12" i="3"/>
  <c r="CV13" i="3"/>
  <c r="CV10" i="3"/>
  <c r="DV10" i="3" s="1"/>
  <c r="DX10" i="3" s="1"/>
  <c r="CR11" i="3"/>
  <c r="BF23" i="2" l="1"/>
  <c r="DX41" i="3"/>
  <c r="DX108" i="3" s="1"/>
  <c r="DX112" i="3" s="1"/>
  <c r="DX114" i="3" s="1"/>
  <c r="DV108" i="3"/>
  <c r="DV112" i="3" s="1"/>
  <c r="DV114" i="3" s="1"/>
  <c r="CK13" i="3"/>
  <c r="DS13" i="3"/>
  <c r="DP13" i="3"/>
  <c r="CO13" i="3"/>
  <c r="DV11" i="3"/>
  <c r="DX11" i="3" s="1"/>
  <c r="CS13" i="3"/>
  <c r="CR13" i="3"/>
  <c r="DU12" i="3"/>
  <c r="DW12" i="3" s="1"/>
  <c r="DU11" i="3"/>
  <c r="DW11" i="3" s="1"/>
  <c r="DV12" i="3"/>
  <c r="DX12" i="3" s="1"/>
  <c r="DK13" i="3"/>
  <c r="DR13" i="3"/>
  <c r="CX13" i="3"/>
  <c r="DJ13" i="3"/>
  <c r="CU13" i="3"/>
  <c r="DC13" i="3"/>
  <c r="DV9" i="3"/>
  <c r="DX9" i="3" s="1"/>
  <c r="BF26" i="2"/>
  <c r="BE24" i="2"/>
  <c r="BF9" i="2"/>
  <c r="BF10" i="2"/>
  <c r="BE26" i="2"/>
  <c r="AT29" i="2"/>
  <c r="BE10" i="2"/>
  <c r="BE25" i="2"/>
  <c r="AK29" i="2"/>
  <c r="AH29" i="2"/>
  <c r="BF25" i="2"/>
  <c r="BF24" i="2"/>
  <c r="CL13" i="3"/>
  <c r="DD13" i="3"/>
  <c r="CQ13" i="3"/>
  <c r="BE9" i="2"/>
  <c r="BE8" i="2"/>
  <c r="AQ29" i="2"/>
  <c r="AN29" i="2"/>
  <c r="AE29" i="2"/>
  <c r="DG13" i="3"/>
  <c r="AS27" i="2"/>
  <c r="AS29" i="2" s="1"/>
  <c r="CN14" i="3"/>
  <c r="DB13" i="3"/>
  <c r="DT13" i="3"/>
  <c r="CP13" i="3"/>
  <c r="DF13" i="3"/>
  <c r="DQ13" i="3"/>
  <c r="CM14" i="3"/>
  <c r="DM13" i="3"/>
  <c r="CZ13" i="3"/>
  <c r="CY13" i="3"/>
  <c r="DE13" i="3"/>
  <c r="CW13" i="3"/>
  <c r="DT14" i="3"/>
  <c r="DP14" i="3"/>
  <c r="DL14" i="3"/>
  <c r="CM13" i="3"/>
  <c r="DC14" i="3"/>
  <c r="DH13" i="3"/>
  <c r="DE14" i="3"/>
  <c r="CR14" i="3"/>
  <c r="CK14" i="3"/>
  <c r="CZ14" i="3"/>
  <c r="DS14" i="3"/>
  <c r="DQ14" i="3"/>
  <c r="DH14" i="3"/>
  <c r="I16" i="3"/>
  <c r="G112" i="3" l="1"/>
  <c r="F112" i="3"/>
  <c r="DA14" i="3"/>
  <c r="AG27" i="2"/>
  <c r="AG29" i="2" s="1"/>
  <c r="AM27" i="2"/>
  <c r="AM29" i="2" s="1"/>
  <c r="AD27" i="2"/>
  <c r="DK16" i="3"/>
  <c r="AP27" i="2"/>
  <c r="AP29" i="2" s="1"/>
  <c r="AH30" i="2"/>
  <c r="AK30" i="2"/>
  <c r="AQ30" i="2"/>
  <c r="AT30" i="2"/>
  <c r="AN30" i="2"/>
  <c r="BF29" i="2"/>
  <c r="DV13" i="3"/>
  <c r="DX13" i="3" s="1"/>
  <c r="DU13" i="3"/>
  <c r="DW13" i="3" s="1"/>
  <c r="DT15" i="3"/>
  <c r="CP15" i="3"/>
  <c r="CX15" i="3"/>
  <c r="DF15" i="3"/>
  <c r="DN15" i="3"/>
  <c r="CT15" i="3"/>
  <c r="DD15" i="3"/>
  <c r="DP15" i="3"/>
  <c r="DR15" i="3"/>
  <c r="DJ15" i="3"/>
  <c r="DH15" i="3"/>
  <c r="DB15" i="3"/>
  <c r="DS15" i="3"/>
  <c r="CS15" i="3"/>
  <c r="DI15" i="3"/>
  <c r="DO15" i="3"/>
  <c r="CQ15" i="3"/>
  <c r="CU15" i="3"/>
  <c r="DG15" i="3"/>
  <c r="CO15" i="3"/>
  <c r="CM15" i="3"/>
  <c r="CW15" i="3"/>
  <c r="DK15" i="3"/>
  <c r="DM15" i="3"/>
  <c r="DS16" i="3"/>
  <c r="DR14" i="3"/>
  <c r="DM14" i="3"/>
  <c r="CU14" i="3"/>
  <c r="CU16" i="3"/>
  <c r="DR16" i="3"/>
  <c r="H16" i="3"/>
  <c r="F16" i="3" s="1"/>
  <c r="DI14" i="3"/>
  <c r="CS14" i="3"/>
  <c r="CT14" i="3"/>
  <c r="DN14" i="3"/>
  <c r="DM16" i="3"/>
  <c r="DK14" i="3"/>
  <c r="DN16" i="3"/>
  <c r="DL16" i="3"/>
  <c r="DJ14" i="3"/>
  <c r="DJ16" i="3"/>
  <c r="DG14" i="3"/>
  <c r="DO14" i="3"/>
  <c r="CR15" i="3"/>
  <c r="DG16" i="3"/>
  <c r="DF14" i="3"/>
  <c r="DC15" i="3"/>
  <c r="DB14" i="3"/>
  <c r="CP14" i="3"/>
  <c r="CO16" i="3"/>
  <c r="CO14" i="3"/>
  <c r="CW16" i="3"/>
  <c r="DD14" i="3"/>
  <c r="DD16" i="3"/>
  <c r="CX14" i="3"/>
  <c r="DT16" i="3"/>
  <c r="CQ14" i="3"/>
  <c r="CL14" i="3"/>
  <c r="CW14" i="3"/>
  <c r="DE15" i="3"/>
  <c r="CK15" i="3"/>
  <c r="CX16" i="3"/>
  <c r="CZ15" i="3"/>
  <c r="CV14" i="3"/>
  <c r="CP16" i="3"/>
  <c r="CT16" i="3"/>
  <c r="DH16" i="3"/>
  <c r="CR16" i="3"/>
  <c r="CY14" i="3"/>
  <c r="CY15" i="3"/>
  <c r="DF16" i="3"/>
  <c r="CV15" i="3"/>
  <c r="CV16" i="3"/>
  <c r="DA15" i="3"/>
  <c r="CN15" i="3"/>
  <c r="J16" i="3"/>
  <c r="G16" i="3" l="1"/>
  <c r="G114" i="3"/>
  <c r="F114" i="3"/>
  <c r="CS16" i="3"/>
  <c r="DA16" i="3"/>
  <c r="AJ27" i="2"/>
  <c r="AJ29" i="2" s="1"/>
  <c r="DO16" i="3"/>
  <c r="AS30" i="2"/>
  <c r="CN16" i="3"/>
  <c r="AE30" i="2"/>
  <c r="AP30" i="2"/>
  <c r="AM30" i="2"/>
  <c r="AG30" i="2"/>
  <c r="AD29" i="2"/>
  <c r="AD30" i="2" s="1"/>
  <c r="CM16" i="3"/>
  <c r="DI16" i="3"/>
  <c r="DB16" i="3"/>
  <c r="CQ16" i="3"/>
  <c r="DQ15" i="3"/>
  <c r="DU15" i="3" s="1"/>
  <c r="DW15" i="3" s="1"/>
  <c r="DQ16" i="3"/>
  <c r="CL15" i="3"/>
  <c r="CL16" i="3"/>
  <c r="DC16" i="3"/>
  <c r="DL15" i="3"/>
  <c r="DU14" i="3"/>
  <c r="DW14" i="3" s="1"/>
  <c r="DV14" i="3"/>
  <c r="DX14" i="3" s="1"/>
  <c r="DE16" i="3"/>
  <c r="CZ16" i="3"/>
  <c r="DP16" i="3"/>
  <c r="CY16" i="3"/>
  <c r="AJ30" i="2" l="1"/>
  <c r="BE27" i="2"/>
  <c r="BE29" i="2" s="1"/>
  <c r="BF30" i="2"/>
  <c r="DV15" i="3"/>
  <c r="DX15" i="3" s="1"/>
  <c r="CK16" i="3"/>
  <c r="DU16" i="3" s="1"/>
  <c r="DW16" i="3" s="1"/>
  <c r="DV16" i="3"/>
  <c r="DX16" i="3" s="1"/>
  <c r="BE30" i="2" l="1"/>
  <c r="O154" i="1"/>
  <c r="O147" i="1"/>
  <c r="O140" i="1"/>
  <c r="O133" i="1"/>
  <c r="O126" i="1"/>
  <c r="O119" i="1"/>
  <c r="O112" i="1"/>
  <c r="O105" i="1"/>
  <c r="O98" i="1"/>
  <c r="O91" i="1"/>
  <c r="O83" i="1"/>
  <c r="O12" i="1" s="1"/>
  <c r="O69" i="1"/>
  <c r="O11" i="1" s="1"/>
  <c r="O55" i="1"/>
  <c r="O10" i="1" s="1"/>
  <c r="O41" i="1"/>
  <c r="O9" i="1" s="1"/>
  <c r="AM8" i="1"/>
  <c r="AO8" i="1" s="1"/>
  <c r="AQ8" i="1" s="1"/>
  <c r="AS8" i="1" s="1"/>
  <c r="AU8" i="1" s="1"/>
  <c r="AW8" i="1" s="1"/>
  <c r="AY8" i="1" s="1"/>
  <c r="BA8" i="1" s="1"/>
  <c r="BC8" i="1" s="1"/>
  <c r="BE8" i="1" s="1"/>
  <c r="BG8" i="1" s="1"/>
  <c r="BI8" i="1" s="1"/>
  <c r="BK8" i="1" s="1"/>
  <c r="BM8" i="1" s="1"/>
  <c r="BO8" i="1" s="1"/>
  <c r="BQ8" i="1" s="1"/>
  <c r="BS8" i="1" s="1"/>
  <c r="BU8" i="1" s="1"/>
  <c r="BW8" i="1" s="1"/>
  <c r="BY8" i="1" s="1"/>
  <c r="AL8" i="1"/>
  <c r="AN8" i="1" s="1"/>
  <c r="AP8" i="1" s="1"/>
  <c r="AR8" i="1" s="1"/>
  <c r="AT8" i="1" s="1"/>
  <c r="AV8" i="1" s="1"/>
  <c r="AX8" i="1" s="1"/>
  <c r="AZ8" i="1" s="1"/>
  <c r="BB8" i="1" s="1"/>
  <c r="BD8" i="1" s="1"/>
  <c r="BF8" i="1" s="1"/>
  <c r="BH8" i="1" s="1"/>
  <c r="BJ8" i="1" s="1"/>
  <c r="BL8" i="1" s="1"/>
  <c r="BN8" i="1" s="1"/>
  <c r="BP8" i="1" s="1"/>
  <c r="BR8" i="1" s="1"/>
  <c r="BT8" i="1" s="1"/>
  <c r="BV8" i="1" s="1"/>
  <c r="BX8" i="1" s="1"/>
  <c r="BU153" i="1"/>
  <c r="BT153" i="1"/>
  <c r="BS153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I153" i="1"/>
  <c r="AJ153" i="1" s="1"/>
  <c r="J153" i="1"/>
  <c r="N153" i="1" s="1"/>
  <c r="I153" i="1"/>
  <c r="M153" i="1" s="1"/>
  <c r="BU152" i="1"/>
  <c r="BT152" i="1"/>
  <c r="BS152" i="1"/>
  <c r="BR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I152" i="1"/>
  <c r="AJ152" i="1" s="1"/>
  <c r="J152" i="1"/>
  <c r="N152" i="1" s="1"/>
  <c r="I152" i="1"/>
  <c r="M152" i="1" s="1"/>
  <c r="BU151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I151" i="1"/>
  <c r="AJ151" i="1" s="1"/>
  <c r="J151" i="1"/>
  <c r="N151" i="1" s="1"/>
  <c r="I151" i="1"/>
  <c r="M151" i="1" s="1"/>
  <c r="BU150" i="1"/>
  <c r="BT150" i="1"/>
  <c r="BS150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I150" i="1"/>
  <c r="AJ150" i="1" s="1"/>
  <c r="J150" i="1"/>
  <c r="N150" i="1" s="1"/>
  <c r="I150" i="1"/>
  <c r="M150" i="1" s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I149" i="1"/>
  <c r="AJ149" i="1" s="1"/>
  <c r="J149" i="1"/>
  <c r="N149" i="1" s="1"/>
  <c r="I149" i="1"/>
  <c r="M149" i="1" s="1"/>
  <c r="BU148" i="1"/>
  <c r="BT148" i="1"/>
  <c r="BS148" i="1"/>
  <c r="BR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I148" i="1"/>
  <c r="AJ148" i="1" s="1"/>
  <c r="J148" i="1"/>
  <c r="N148" i="1" s="1"/>
  <c r="I148" i="1"/>
  <c r="BU146" i="1"/>
  <c r="BT146" i="1"/>
  <c r="BS146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I146" i="1"/>
  <c r="AJ146" i="1" s="1"/>
  <c r="J146" i="1"/>
  <c r="N146" i="1" s="1"/>
  <c r="I146" i="1"/>
  <c r="M146" i="1" s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I145" i="1"/>
  <c r="AJ145" i="1" s="1"/>
  <c r="J145" i="1"/>
  <c r="L145" i="1" s="1"/>
  <c r="I145" i="1"/>
  <c r="M145" i="1" s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I144" i="1"/>
  <c r="AJ144" i="1" s="1"/>
  <c r="J144" i="1"/>
  <c r="N144" i="1" s="1"/>
  <c r="I144" i="1"/>
  <c r="M144" i="1" s="1"/>
  <c r="BU143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I143" i="1"/>
  <c r="AJ143" i="1" s="1"/>
  <c r="J143" i="1"/>
  <c r="L143" i="1" s="1"/>
  <c r="I143" i="1"/>
  <c r="M143" i="1" s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I142" i="1"/>
  <c r="AJ142" i="1" s="1"/>
  <c r="J142" i="1"/>
  <c r="N142" i="1" s="1"/>
  <c r="I142" i="1"/>
  <c r="M142" i="1" s="1"/>
  <c r="BU141" i="1"/>
  <c r="BT141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I141" i="1"/>
  <c r="J141" i="1"/>
  <c r="I141" i="1"/>
  <c r="M141" i="1" s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I139" i="1"/>
  <c r="AJ139" i="1" s="1"/>
  <c r="J139" i="1"/>
  <c r="L139" i="1" s="1"/>
  <c r="I139" i="1"/>
  <c r="M139" i="1" s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I138" i="1"/>
  <c r="AJ138" i="1" s="1"/>
  <c r="J138" i="1"/>
  <c r="L138" i="1" s="1"/>
  <c r="I138" i="1"/>
  <c r="M138" i="1" s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I137" i="1"/>
  <c r="AJ137" i="1" s="1"/>
  <c r="J137" i="1"/>
  <c r="L137" i="1" s="1"/>
  <c r="I137" i="1"/>
  <c r="M137" i="1" s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I136" i="1"/>
  <c r="AJ136" i="1" s="1"/>
  <c r="J136" i="1"/>
  <c r="L136" i="1" s="1"/>
  <c r="I136" i="1"/>
  <c r="M136" i="1" s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I135" i="1"/>
  <c r="AJ135" i="1" s="1"/>
  <c r="J135" i="1"/>
  <c r="L135" i="1" s="1"/>
  <c r="I135" i="1"/>
  <c r="M135" i="1" s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I134" i="1"/>
  <c r="J134" i="1"/>
  <c r="N134" i="1" s="1"/>
  <c r="I134" i="1"/>
  <c r="M134" i="1" s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I132" i="1"/>
  <c r="AJ132" i="1" s="1"/>
  <c r="J132" i="1"/>
  <c r="N132" i="1" s="1"/>
  <c r="I132" i="1"/>
  <c r="M132" i="1" s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I131" i="1"/>
  <c r="AJ131" i="1" s="1"/>
  <c r="J131" i="1"/>
  <c r="N131" i="1" s="1"/>
  <c r="I131" i="1"/>
  <c r="M131" i="1" s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I130" i="1"/>
  <c r="AJ130" i="1" s="1"/>
  <c r="J130" i="1"/>
  <c r="N130" i="1" s="1"/>
  <c r="I130" i="1"/>
  <c r="M130" i="1" s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I129" i="1"/>
  <c r="AJ129" i="1" s="1"/>
  <c r="J129" i="1"/>
  <c r="N129" i="1" s="1"/>
  <c r="I129" i="1"/>
  <c r="M129" i="1" s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I128" i="1"/>
  <c r="AJ128" i="1" s="1"/>
  <c r="J128" i="1"/>
  <c r="N128" i="1" s="1"/>
  <c r="I128" i="1"/>
  <c r="M128" i="1" s="1"/>
  <c r="BU127" i="1"/>
  <c r="BT127" i="1"/>
  <c r="BS127" i="1"/>
  <c r="BR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I127" i="1"/>
  <c r="J127" i="1"/>
  <c r="N127" i="1" s="1"/>
  <c r="I127" i="1"/>
  <c r="M127" i="1" s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I125" i="1"/>
  <c r="AJ125" i="1" s="1"/>
  <c r="J125" i="1"/>
  <c r="N125" i="1" s="1"/>
  <c r="I125" i="1"/>
  <c r="M125" i="1" s="1"/>
  <c r="BU124" i="1"/>
  <c r="BT124" i="1"/>
  <c r="BS124" i="1"/>
  <c r="BR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I124" i="1"/>
  <c r="AJ124" i="1" s="1"/>
  <c r="J124" i="1"/>
  <c r="N124" i="1" s="1"/>
  <c r="I124" i="1"/>
  <c r="M124" i="1" s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I123" i="1"/>
  <c r="AJ123" i="1" s="1"/>
  <c r="J123" i="1"/>
  <c r="N123" i="1" s="1"/>
  <c r="I123" i="1"/>
  <c r="M123" i="1" s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I122" i="1"/>
  <c r="AJ122" i="1" s="1"/>
  <c r="J122" i="1"/>
  <c r="N122" i="1" s="1"/>
  <c r="I122" i="1"/>
  <c r="M122" i="1" s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I121" i="1"/>
  <c r="AJ121" i="1" s="1"/>
  <c r="J121" i="1"/>
  <c r="N121" i="1" s="1"/>
  <c r="I121" i="1"/>
  <c r="M121" i="1" s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I120" i="1"/>
  <c r="AJ120" i="1" s="1"/>
  <c r="J120" i="1"/>
  <c r="N120" i="1" s="1"/>
  <c r="I120" i="1"/>
  <c r="M120" i="1" s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I118" i="1"/>
  <c r="AJ118" i="1" s="1"/>
  <c r="J118" i="1"/>
  <c r="L118" i="1" s="1"/>
  <c r="I118" i="1"/>
  <c r="M118" i="1" s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I117" i="1"/>
  <c r="AJ117" i="1" s="1"/>
  <c r="J117" i="1"/>
  <c r="L117" i="1" s="1"/>
  <c r="I117" i="1"/>
  <c r="M117" i="1" s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I116" i="1"/>
  <c r="AJ116" i="1" s="1"/>
  <c r="J116" i="1"/>
  <c r="L116" i="1" s="1"/>
  <c r="I116" i="1"/>
  <c r="M116" i="1" s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I115" i="1"/>
  <c r="AJ115" i="1" s="1"/>
  <c r="J115" i="1"/>
  <c r="L115" i="1" s="1"/>
  <c r="I115" i="1"/>
  <c r="M115" i="1" s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I114" i="1"/>
  <c r="AJ114" i="1" s="1"/>
  <c r="J114" i="1"/>
  <c r="L114" i="1" s="1"/>
  <c r="I114" i="1"/>
  <c r="M114" i="1" s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I113" i="1"/>
  <c r="AJ113" i="1" s="1"/>
  <c r="J113" i="1"/>
  <c r="I113" i="1"/>
  <c r="M113" i="1" s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I111" i="1"/>
  <c r="AJ111" i="1" s="1"/>
  <c r="J111" i="1"/>
  <c r="N111" i="1" s="1"/>
  <c r="I111" i="1"/>
  <c r="M111" i="1" s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I110" i="1"/>
  <c r="AJ110" i="1" s="1"/>
  <c r="J110" i="1"/>
  <c r="N110" i="1" s="1"/>
  <c r="I110" i="1"/>
  <c r="M110" i="1" s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I109" i="1"/>
  <c r="AJ109" i="1" s="1"/>
  <c r="J109" i="1"/>
  <c r="N109" i="1" s="1"/>
  <c r="I109" i="1"/>
  <c r="M109" i="1" s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I108" i="1"/>
  <c r="AJ108" i="1" s="1"/>
  <c r="J108" i="1"/>
  <c r="N108" i="1" s="1"/>
  <c r="I108" i="1"/>
  <c r="M108" i="1" s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I107" i="1"/>
  <c r="AJ107" i="1" s="1"/>
  <c r="J107" i="1"/>
  <c r="N107" i="1" s="1"/>
  <c r="I107" i="1"/>
  <c r="M107" i="1" s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I106" i="1"/>
  <c r="J106" i="1"/>
  <c r="N106" i="1" s="1"/>
  <c r="I106" i="1"/>
  <c r="M106" i="1" s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I104" i="1"/>
  <c r="AJ104" i="1" s="1"/>
  <c r="J104" i="1"/>
  <c r="N104" i="1" s="1"/>
  <c r="I104" i="1"/>
  <c r="M104" i="1" s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I103" i="1"/>
  <c r="AJ103" i="1" s="1"/>
  <c r="J103" i="1"/>
  <c r="N103" i="1" s="1"/>
  <c r="I103" i="1"/>
  <c r="M103" i="1" s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I102" i="1"/>
  <c r="AJ102" i="1" s="1"/>
  <c r="J102" i="1"/>
  <c r="N102" i="1" s="1"/>
  <c r="I102" i="1"/>
  <c r="M102" i="1" s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I101" i="1"/>
  <c r="AJ101" i="1" s="1"/>
  <c r="J101" i="1"/>
  <c r="N101" i="1" s="1"/>
  <c r="I101" i="1"/>
  <c r="M101" i="1" s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I100" i="1"/>
  <c r="AJ100" i="1" s="1"/>
  <c r="J100" i="1"/>
  <c r="N100" i="1" s="1"/>
  <c r="I100" i="1"/>
  <c r="M100" i="1" s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I99" i="1"/>
  <c r="AJ99" i="1" s="1"/>
  <c r="J99" i="1"/>
  <c r="N99" i="1" s="1"/>
  <c r="I99" i="1"/>
  <c r="M99" i="1" s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I97" i="1"/>
  <c r="AJ97" i="1" s="1"/>
  <c r="J97" i="1"/>
  <c r="N97" i="1" s="1"/>
  <c r="I97" i="1"/>
  <c r="M97" i="1" s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I96" i="1"/>
  <c r="AJ96" i="1" s="1"/>
  <c r="J96" i="1"/>
  <c r="L96" i="1" s="1"/>
  <c r="I96" i="1"/>
  <c r="K96" i="1" s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I95" i="1"/>
  <c r="AJ95" i="1" s="1"/>
  <c r="J95" i="1"/>
  <c r="N95" i="1" s="1"/>
  <c r="I95" i="1"/>
  <c r="M95" i="1" s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I94" i="1"/>
  <c r="AJ94" i="1" s="1"/>
  <c r="J94" i="1"/>
  <c r="N94" i="1" s="1"/>
  <c r="I94" i="1"/>
  <c r="M94" i="1" s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I93" i="1"/>
  <c r="AJ93" i="1" s="1"/>
  <c r="J93" i="1"/>
  <c r="N93" i="1" s="1"/>
  <c r="I93" i="1"/>
  <c r="M93" i="1" s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I92" i="1"/>
  <c r="AJ92" i="1" s="1"/>
  <c r="J92" i="1"/>
  <c r="L92" i="1" s="1"/>
  <c r="I92" i="1"/>
  <c r="M92" i="1" s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I90" i="1"/>
  <c r="AJ90" i="1" s="1"/>
  <c r="J90" i="1"/>
  <c r="N90" i="1" s="1"/>
  <c r="I90" i="1"/>
  <c r="M90" i="1" s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I89" i="1"/>
  <c r="AJ89" i="1" s="1"/>
  <c r="J89" i="1"/>
  <c r="N89" i="1" s="1"/>
  <c r="I89" i="1"/>
  <c r="M89" i="1" s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I88" i="1"/>
  <c r="AJ88" i="1" s="1"/>
  <c r="J88" i="1"/>
  <c r="N88" i="1" s="1"/>
  <c r="I88" i="1"/>
  <c r="M88" i="1" s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I87" i="1"/>
  <c r="AJ87" i="1" s="1"/>
  <c r="J87" i="1"/>
  <c r="N87" i="1" s="1"/>
  <c r="I87" i="1"/>
  <c r="K87" i="1" s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I86" i="1"/>
  <c r="AJ86" i="1" s="1"/>
  <c r="J86" i="1"/>
  <c r="N86" i="1" s="1"/>
  <c r="I86" i="1"/>
  <c r="M86" i="1" s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I85" i="1"/>
  <c r="AJ85" i="1" s="1"/>
  <c r="J85" i="1"/>
  <c r="N85" i="1" s="1"/>
  <c r="I85" i="1"/>
  <c r="M85" i="1" s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I84" i="1"/>
  <c r="AJ84" i="1" s="1"/>
  <c r="J84" i="1"/>
  <c r="N84" i="1" s="1"/>
  <c r="I84" i="1"/>
  <c r="M84" i="1" s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I82" i="1"/>
  <c r="AJ82" i="1" s="1"/>
  <c r="J82" i="1"/>
  <c r="N82" i="1" s="1"/>
  <c r="I82" i="1"/>
  <c r="K82" i="1" s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I81" i="1"/>
  <c r="AJ81" i="1" s="1"/>
  <c r="J81" i="1"/>
  <c r="N81" i="1" s="1"/>
  <c r="I81" i="1"/>
  <c r="K81" i="1" s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I80" i="1"/>
  <c r="AJ80" i="1" s="1"/>
  <c r="J80" i="1"/>
  <c r="N80" i="1" s="1"/>
  <c r="I80" i="1"/>
  <c r="M80" i="1" s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I79" i="1"/>
  <c r="AJ79" i="1" s="1"/>
  <c r="J79" i="1"/>
  <c r="N79" i="1" s="1"/>
  <c r="I79" i="1"/>
  <c r="M79" i="1" s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I78" i="1"/>
  <c r="AJ78" i="1" s="1"/>
  <c r="J78" i="1"/>
  <c r="N78" i="1" s="1"/>
  <c r="I78" i="1"/>
  <c r="M78" i="1" s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I77" i="1"/>
  <c r="AJ77" i="1" s="1"/>
  <c r="J77" i="1"/>
  <c r="N77" i="1" s="1"/>
  <c r="I77" i="1"/>
  <c r="M77" i="1" s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I76" i="1"/>
  <c r="AJ76" i="1" s="1"/>
  <c r="J76" i="1"/>
  <c r="N76" i="1" s="1"/>
  <c r="I76" i="1"/>
  <c r="K76" i="1" s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I75" i="1"/>
  <c r="AJ75" i="1" s="1"/>
  <c r="J75" i="1"/>
  <c r="L75" i="1" s="1"/>
  <c r="I75" i="1"/>
  <c r="M75" i="1" s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I74" i="1"/>
  <c r="AJ74" i="1" s="1"/>
  <c r="J74" i="1"/>
  <c r="L74" i="1" s="1"/>
  <c r="I74" i="1"/>
  <c r="M74" i="1" s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I73" i="1"/>
  <c r="AJ73" i="1" s="1"/>
  <c r="J73" i="1"/>
  <c r="L73" i="1" s="1"/>
  <c r="I73" i="1"/>
  <c r="K73" i="1" s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I72" i="1"/>
  <c r="AJ72" i="1" s="1"/>
  <c r="J72" i="1"/>
  <c r="L72" i="1" s="1"/>
  <c r="I72" i="1"/>
  <c r="M72" i="1" s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I71" i="1"/>
  <c r="AJ71" i="1" s="1"/>
  <c r="J71" i="1"/>
  <c r="L71" i="1" s="1"/>
  <c r="I71" i="1"/>
  <c r="M71" i="1" s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I70" i="1"/>
  <c r="AJ70" i="1" s="1"/>
  <c r="J70" i="1"/>
  <c r="L70" i="1" s="1"/>
  <c r="I70" i="1"/>
  <c r="M70" i="1" s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I68" i="1"/>
  <c r="AJ68" i="1" s="1"/>
  <c r="J68" i="1"/>
  <c r="L68" i="1" s="1"/>
  <c r="I68" i="1"/>
  <c r="M68" i="1" s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I67" i="1"/>
  <c r="AJ67" i="1" s="1"/>
  <c r="J67" i="1"/>
  <c r="L67" i="1" s="1"/>
  <c r="I67" i="1"/>
  <c r="M67" i="1" s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I66" i="1"/>
  <c r="AJ66" i="1" s="1"/>
  <c r="J66" i="1"/>
  <c r="N66" i="1" s="1"/>
  <c r="I66" i="1"/>
  <c r="M66" i="1" s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I65" i="1"/>
  <c r="AJ65" i="1" s="1"/>
  <c r="J65" i="1"/>
  <c r="L65" i="1" s="1"/>
  <c r="I65" i="1"/>
  <c r="K65" i="1" s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I64" i="1"/>
  <c r="AJ64" i="1" s="1"/>
  <c r="J64" i="1"/>
  <c r="N64" i="1" s="1"/>
  <c r="I64" i="1"/>
  <c r="M64" i="1" s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I63" i="1"/>
  <c r="AJ63" i="1" s="1"/>
  <c r="J63" i="1"/>
  <c r="N63" i="1" s="1"/>
  <c r="I63" i="1"/>
  <c r="K63" i="1" s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I62" i="1"/>
  <c r="AJ62" i="1" s="1"/>
  <c r="J62" i="1"/>
  <c r="L62" i="1" s="1"/>
  <c r="I62" i="1"/>
  <c r="K62" i="1" s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I61" i="1"/>
  <c r="AJ61" i="1" s="1"/>
  <c r="J61" i="1"/>
  <c r="N61" i="1" s="1"/>
  <c r="I61" i="1"/>
  <c r="M61" i="1" s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I60" i="1"/>
  <c r="AJ60" i="1" s="1"/>
  <c r="J60" i="1"/>
  <c r="L60" i="1" s="1"/>
  <c r="I60" i="1"/>
  <c r="M60" i="1" s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I59" i="1"/>
  <c r="AJ59" i="1" s="1"/>
  <c r="J59" i="1"/>
  <c r="L59" i="1" s="1"/>
  <c r="I59" i="1"/>
  <c r="M59" i="1" s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I58" i="1"/>
  <c r="AJ58" i="1" s="1"/>
  <c r="J58" i="1"/>
  <c r="N58" i="1" s="1"/>
  <c r="I58" i="1"/>
  <c r="M58" i="1" s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I57" i="1"/>
  <c r="AJ57" i="1" s="1"/>
  <c r="J57" i="1"/>
  <c r="L57" i="1" s="1"/>
  <c r="I57" i="1"/>
  <c r="K57" i="1" s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I56" i="1"/>
  <c r="AJ56" i="1" s="1"/>
  <c r="J56" i="1"/>
  <c r="L56" i="1" s="1"/>
  <c r="I56" i="1"/>
  <c r="K139" i="1" l="1"/>
  <c r="K123" i="1"/>
  <c r="BN147" i="1"/>
  <c r="AP119" i="1"/>
  <c r="BF119" i="1"/>
  <c r="BT98" i="1"/>
  <c r="AX119" i="1"/>
  <c r="BN119" i="1"/>
  <c r="N143" i="1"/>
  <c r="L144" i="1"/>
  <c r="N145" i="1"/>
  <c r="L146" i="1"/>
  <c r="J147" i="1"/>
  <c r="AM119" i="1"/>
  <c r="AU119" i="1"/>
  <c r="BC119" i="1"/>
  <c r="BK119" i="1"/>
  <c r="BS119" i="1"/>
  <c r="K121" i="1"/>
  <c r="K93" i="1"/>
  <c r="N137" i="1"/>
  <c r="N67" i="1"/>
  <c r="N68" i="1"/>
  <c r="K70" i="1"/>
  <c r="K94" i="1"/>
  <c r="N114" i="1"/>
  <c r="N116" i="1"/>
  <c r="N118" i="1"/>
  <c r="AN133" i="1"/>
  <c r="AV133" i="1"/>
  <c r="BT133" i="1"/>
  <c r="M65" i="1"/>
  <c r="BD133" i="1"/>
  <c r="BL133" i="1"/>
  <c r="BU91" i="1"/>
  <c r="BU98" i="1"/>
  <c r="BM133" i="1"/>
  <c r="BU133" i="1"/>
  <c r="O155" i="1"/>
  <c r="M81" i="1"/>
  <c r="AT133" i="1"/>
  <c r="K90" i="1"/>
  <c r="N115" i="1"/>
  <c r="N117" i="1"/>
  <c r="AP133" i="1"/>
  <c r="AX133" i="1"/>
  <c r="BF133" i="1"/>
  <c r="BN133" i="1"/>
  <c r="BW132" i="1"/>
  <c r="I154" i="1"/>
  <c r="L124" i="1"/>
  <c r="N126" i="1"/>
  <c r="J119" i="1"/>
  <c r="K135" i="1"/>
  <c r="BW131" i="1"/>
  <c r="BY131" i="1" s="1"/>
  <c r="K72" i="1"/>
  <c r="M87" i="1"/>
  <c r="K88" i="1"/>
  <c r="K95" i="1"/>
  <c r="M96" i="1"/>
  <c r="M98" i="1" s="1"/>
  <c r="M63" i="1"/>
  <c r="M82" i="1"/>
  <c r="K134" i="1"/>
  <c r="N138" i="1"/>
  <c r="BW150" i="1"/>
  <c r="BY150" i="1" s="1"/>
  <c r="M62" i="1"/>
  <c r="N59" i="1"/>
  <c r="N60" i="1"/>
  <c r="M57" i="1"/>
  <c r="L76" i="1"/>
  <c r="N139" i="1"/>
  <c r="I126" i="1"/>
  <c r="N56" i="1"/>
  <c r="N62" i="1"/>
  <c r="L63" i="1"/>
  <c r="L82" i="1"/>
  <c r="N91" i="1"/>
  <c r="I98" i="1"/>
  <c r="N105" i="1"/>
  <c r="K120" i="1"/>
  <c r="K125" i="1"/>
  <c r="J126" i="1"/>
  <c r="AO133" i="1"/>
  <c r="AW133" i="1"/>
  <c r="BE133" i="1"/>
  <c r="J140" i="1"/>
  <c r="BU140" i="1"/>
  <c r="BW141" i="1"/>
  <c r="BV144" i="1"/>
  <c r="AQ154" i="1"/>
  <c r="AY154" i="1"/>
  <c r="M148" i="1"/>
  <c r="M154" i="1" s="1"/>
  <c r="K74" i="1"/>
  <c r="K84" i="1"/>
  <c r="K86" i="1"/>
  <c r="I91" i="1"/>
  <c r="K97" i="1"/>
  <c r="BH112" i="1"/>
  <c r="AY133" i="1"/>
  <c r="N57" i="1"/>
  <c r="K58" i="1"/>
  <c r="N65" i="1"/>
  <c r="K66" i="1"/>
  <c r="M76" i="1"/>
  <c r="K77" i="1"/>
  <c r="K79" i="1"/>
  <c r="L121" i="1"/>
  <c r="K122" i="1"/>
  <c r="K127" i="1"/>
  <c r="AR133" i="1"/>
  <c r="AZ133" i="1"/>
  <c r="BH133" i="1"/>
  <c r="BP133" i="1"/>
  <c r="BW130" i="1"/>
  <c r="BY130" i="1" s="1"/>
  <c r="N135" i="1"/>
  <c r="AR140" i="1"/>
  <c r="K136" i="1"/>
  <c r="N141" i="1"/>
  <c r="N147" i="1" s="1"/>
  <c r="L142" i="1"/>
  <c r="M73" i="1"/>
  <c r="M83" i="1" s="1"/>
  <c r="M12" i="1" s="1"/>
  <c r="L125" i="1"/>
  <c r="BE98" i="1"/>
  <c r="AZ112" i="1"/>
  <c r="BT119" i="1"/>
  <c r="AQ133" i="1"/>
  <c r="L141" i="1"/>
  <c r="BA154" i="1"/>
  <c r="BQ154" i="1"/>
  <c r="L58" i="1"/>
  <c r="K60" i="1"/>
  <c r="L66" i="1"/>
  <c r="K68" i="1"/>
  <c r="J69" i="1"/>
  <c r="J11" i="1" s="1"/>
  <c r="L77" i="1"/>
  <c r="K80" i="1"/>
  <c r="K92" i="1"/>
  <c r="AP98" i="1"/>
  <c r="AX98" i="1"/>
  <c r="BF98" i="1"/>
  <c r="BN98" i="1"/>
  <c r="AO98" i="1"/>
  <c r="AW98" i="1"/>
  <c r="BM98" i="1"/>
  <c r="BW96" i="1"/>
  <c r="BR126" i="1"/>
  <c r="L122" i="1"/>
  <c r="AI133" i="1"/>
  <c r="AS133" i="1"/>
  <c r="BA133" i="1"/>
  <c r="BI133" i="1"/>
  <c r="BQ133" i="1"/>
  <c r="BW129" i="1"/>
  <c r="N136" i="1"/>
  <c r="K137" i="1"/>
  <c r="BJ105" i="1"/>
  <c r="L120" i="1"/>
  <c r="AT105" i="1"/>
  <c r="AR112" i="1"/>
  <c r="BO133" i="1"/>
  <c r="BU83" i="1"/>
  <c r="BU12" i="1" s="1"/>
  <c r="N113" i="1"/>
  <c r="AL133" i="1"/>
  <c r="BB133" i="1"/>
  <c r="BJ133" i="1"/>
  <c r="BR133" i="1"/>
  <c r="BW128" i="1"/>
  <c r="BY128" i="1" s="1"/>
  <c r="BI147" i="1"/>
  <c r="BE154" i="1"/>
  <c r="BU154" i="1"/>
  <c r="BB105" i="1"/>
  <c r="N112" i="1"/>
  <c r="BP112" i="1"/>
  <c r="BG133" i="1"/>
  <c r="AS154" i="1"/>
  <c r="BI154" i="1"/>
  <c r="BV149" i="1"/>
  <c r="I69" i="1"/>
  <c r="I11" i="1" s="1"/>
  <c r="K61" i="1"/>
  <c r="L81" i="1"/>
  <c r="J98" i="1"/>
  <c r="AP105" i="1"/>
  <c r="AX105" i="1"/>
  <c r="BF105" i="1"/>
  <c r="BN105" i="1"/>
  <c r="AN126" i="1"/>
  <c r="AV126" i="1"/>
  <c r="BD126" i="1"/>
  <c r="BL126" i="1"/>
  <c r="BT126" i="1"/>
  <c r="BW121" i="1"/>
  <c r="BY121" i="1" s="1"/>
  <c r="L123" i="1"/>
  <c r="K124" i="1"/>
  <c r="AU133" i="1"/>
  <c r="BC133" i="1"/>
  <c r="BK133" i="1"/>
  <c r="BS133" i="1"/>
  <c r="BT140" i="1"/>
  <c r="K138" i="1"/>
  <c r="I140" i="1"/>
  <c r="AO154" i="1"/>
  <c r="BB83" i="1"/>
  <c r="BB12" i="1" s="1"/>
  <c r="AI112" i="1"/>
  <c r="AS112" i="1"/>
  <c r="BA112" i="1"/>
  <c r="BI112" i="1"/>
  <c r="BQ112" i="1"/>
  <c r="BV117" i="1"/>
  <c r="AO126" i="1"/>
  <c r="AW126" i="1"/>
  <c r="BE126" i="1"/>
  <c r="BM126" i="1"/>
  <c r="BU126" i="1"/>
  <c r="AJ127" i="1"/>
  <c r="AJ133" i="1" s="1"/>
  <c r="BB140" i="1"/>
  <c r="BR140" i="1"/>
  <c r="BV148" i="1"/>
  <c r="BR154" i="1"/>
  <c r="BW149" i="1"/>
  <c r="BY149" i="1" s="1"/>
  <c r="BW78" i="1"/>
  <c r="BY78" i="1" s="1"/>
  <c r="AL112" i="1"/>
  <c r="AT112" i="1"/>
  <c r="BB112" i="1"/>
  <c r="BJ112" i="1"/>
  <c r="BR112" i="1"/>
  <c r="AO119" i="1"/>
  <c r="AW119" i="1"/>
  <c r="BE119" i="1"/>
  <c r="BU119" i="1"/>
  <c r="AM140" i="1"/>
  <c r="AU140" i="1"/>
  <c r="BC140" i="1"/>
  <c r="BK140" i="1"/>
  <c r="BS140" i="1"/>
  <c r="AN147" i="1"/>
  <c r="AV147" i="1"/>
  <c r="BD147" i="1"/>
  <c r="BL147" i="1"/>
  <c r="BT147" i="1"/>
  <c r="BV143" i="1"/>
  <c r="BQ147" i="1"/>
  <c r="BW148" i="1"/>
  <c r="BC154" i="1"/>
  <c r="BS154" i="1"/>
  <c r="AQ98" i="1"/>
  <c r="BG98" i="1"/>
  <c r="AV98" i="1"/>
  <c r="BD98" i="1"/>
  <c r="BL98" i="1"/>
  <c r="AS105" i="1"/>
  <c r="BA105" i="1"/>
  <c r="BI105" i="1"/>
  <c r="BQ105" i="1"/>
  <c r="AU112" i="1"/>
  <c r="BC112" i="1"/>
  <c r="BK112" i="1"/>
  <c r="BS112" i="1"/>
  <c r="AW147" i="1"/>
  <c r="BE147" i="1"/>
  <c r="BM147" i="1"/>
  <c r="BU147" i="1"/>
  <c r="AN154" i="1"/>
  <c r="AV154" i="1"/>
  <c r="BD154" i="1"/>
  <c r="BL154" i="1"/>
  <c r="BT154" i="1"/>
  <c r="AY98" i="1"/>
  <c r="BO98" i="1"/>
  <c r="BW58" i="1"/>
  <c r="BY58" i="1" s="1"/>
  <c r="AR98" i="1"/>
  <c r="AZ98" i="1"/>
  <c r="BH98" i="1"/>
  <c r="BP98" i="1"/>
  <c r="BV96" i="1"/>
  <c r="BX96" i="1" s="1"/>
  <c r="BW97" i="1"/>
  <c r="BY97" i="1" s="1"/>
  <c r="BR105" i="1"/>
  <c r="AN112" i="1"/>
  <c r="AV112" i="1"/>
  <c r="BD112" i="1"/>
  <c r="BL112" i="1"/>
  <c r="BT112" i="1"/>
  <c r="AY119" i="1"/>
  <c r="BG119" i="1"/>
  <c r="BO119" i="1"/>
  <c r="AW140" i="1"/>
  <c r="BM140" i="1"/>
  <c r="AP147" i="1"/>
  <c r="AX147" i="1"/>
  <c r="BF147" i="1"/>
  <c r="AW154" i="1"/>
  <c r="BM154" i="1"/>
  <c r="BV153" i="1"/>
  <c r="AJ98" i="1"/>
  <c r="AS98" i="1"/>
  <c r="BA98" i="1"/>
  <c r="BI98" i="1"/>
  <c r="BQ98" i="1"/>
  <c r="AU105" i="1"/>
  <c r="BC105" i="1"/>
  <c r="BK105" i="1"/>
  <c r="BS105" i="1"/>
  <c r="AO112" i="1"/>
  <c r="AW112" i="1"/>
  <c r="BE112" i="1"/>
  <c r="BM112" i="1"/>
  <c r="BU112" i="1"/>
  <c r="BV125" i="1"/>
  <c r="BW138" i="1"/>
  <c r="BE140" i="1"/>
  <c r="AP154" i="1"/>
  <c r="AX154" i="1"/>
  <c r="BF154" i="1"/>
  <c r="BN154" i="1"/>
  <c r="BV152" i="1"/>
  <c r="BW153" i="1"/>
  <c r="BY153" i="1" s="1"/>
  <c r="AN105" i="1"/>
  <c r="AV105" i="1"/>
  <c r="BD105" i="1"/>
  <c r="BL105" i="1"/>
  <c r="BT105" i="1"/>
  <c r="BN126" i="1"/>
  <c r="BW125" i="1"/>
  <c r="BY125" i="1" s="1"/>
  <c r="BW134" i="1"/>
  <c r="BY134" i="1" s="1"/>
  <c r="AO140" i="1"/>
  <c r="BG154" i="1"/>
  <c r="BO154" i="1"/>
  <c r="BV151" i="1"/>
  <c r="BB154" i="1"/>
  <c r="BW152" i="1"/>
  <c r="BY152" i="1" s="1"/>
  <c r="BB119" i="1"/>
  <c r="AO105" i="1"/>
  <c r="AW105" i="1"/>
  <c r="BE105" i="1"/>
  <c r="BM105" i="1"/>
  <c r="BU105" i="1"/>
  <c r="AT119" i="1"/>
  <c r="BJ119" i="1"/>
  <c r="BR119" i="1"/>
  <c r="BH119" i="1"/>
  <c r="BV121" i="1"/>
  <c r="AZ140" i="1"/>
  <c r="BH140" i="1"/>
  <c r="BP140" i="1"/>
  <c r="BV137" i="1"/>
  <c r="AT140" i="1"/>
  <c r="BJ140" i="1"/>
  <c r="AS147" i="1"/>
  <c r="BA147" i="1"/>
  <c r="AR154" i="1"/>
  <c r="AZ154" i="1"/>
  <c r="BH154" i="1"/>
  <c r="BP154" i="1"/>
  <c r="BV150" i="1"/>
  <c r="BW151" i="1"/>
  <c r="BY151" i="1" s="1"/>
  <c r="AN83" i="1"/>
  <c r="AN12" i="1" s="1"/>
  <c r="BV95" i="1"/>
  <c r="AN98" i="1"/>
  <c r="BG105" i="1"/>
  <c r="AP112" i="1"/>
  <c r="AR105" i="1"/>
  <c r="BH105" i="1"/>
  <c r="BP105" i="1"/>
  <c r="AQ112" i="1"/>
  <c r="AY112" i="1"/>
  <c r="BO112" i="1"/>
  <c r="AZ119" i="1"/>
  <c r="AL154" i="1"/>
  <c r="BW75" i="1"/>
  <c r="AJ105" i="1"/>
  <c r="AR119" i="1"/>
  <c r="BP119" i="1"/>
  <c r="AP126" i="1"/>
  <c r="AX126" i="1"/>
  <c r="BF126" i="1"/>
  <c r="AM154" i="1"/>
  <c r="BR83" i="1"/>
  <c r="BR12" i="1" s="1"/>
  <c r="AZ83" i="1"/>
  <c r="AZ12" i="1" s="1"/>
  <c r="BP83" i="1"/>
  <c r="BP12" i="1" s="1"/>
  <c r="AM98" i="1"/>
  <c r="BC98" i="1"/>
  <c r="BS98" i="1"/>
  <c r="AT98" i="1"/>
  <c r="BJ98" i="1"/>
  <c r="AI105" i="1"/>
  <c r="BV116" i="1"/>
  <c r="AL119" i="1"/>
  <c r="AM69" i="1"/>
  <c r="AM11" i="1" s="1"/>
  <c r="AU69" i="1"/>
  <c r="AU11" i="1" s="1"/>
  <c r="BC69" i="1"/>
  <c r="BC11" i="1" s="1"/>
  <c r="BK69" i="1"/>
  <c r="BK11" i="1" s="1"/>
  <c r="BS69" i="1"/>
  <c r="BS11" i="1" s="1"/>
  <c r="BW61" i="1"/>
  <c r="AY140" i="1"/>
  <c r="BG140" i="1"/>
  <c r="BO140" i="1"/>
  <c r="BV61" i="1"/>
  <c r="AR83" i="1"/>
  <c r="AR12" i="1" s="1"/>
  <c r="BB98" i="1"/>
  <c r="BM119" i="1"/>
  <c r="AT126" i="1"/>
  <c r="BB126" i="1"/>
  <c r="BJ126" i="1"/>
  <c r="AL126" i="1"/>
  <c r="AJ154" i="1"/>
  <c r="BH83" i="1"/>
  <c r="BH12" i="1" s="1"/>
  <c r="AU98" i="1"/>
  <c r="BK98" i="1"/>
  <c r="AL98" i="1"/>
  <c r="BR98" i="1"/>
  <c r="BW127" i="1"/>
  <c r="AM133" i="1"/>
  <c r="AI140" i="1"/>
  <c r="AJ134" i="1"/>
  <c r="AJ140" i="1" s="1"/>
  <c r="AT154" i="1"/>
  <c r="BJ154" i="1"/>
  <c r="AY105" i="1"/>
  <c r="BO105" i="1"/>
  <c r="AX112" i="1"/>
  <c r="BF112" i="1"/>
  <c r="BN112" i="1"/>
  <c r="AU154" i="1"/>
  <c r="BK154" i="1"/>
  <c r="BL83" i="1"/>
  <c r="BL12" i="1" s="1"/>
  <c r="AQ105" i="1"/>
  <c r="AZ105" i="1"/>
  <c r="BG112" i="1"/>
  <c r="AT91" i="1"/>
  <c r="BR91" i="1"/>
  <c r="AQ91" i="1"/>
  <c r="BV97" i="1"/>
  <c r="BW113" i="1"/>
  <c r="BV118" i="1"/>
  <c r="BV122" i="1"/>
  <c r="AS140" i="1"/>
  <c r="BA140" i="1"/>
  <c r="BI140" i="1"/>
  <c r="BQ140" i="1"/>
  <c r="BW135" i="1"/>
  <c r="BW139" i="1"/>
  <c r="BW142" i="1"/>
  <c r="BY142" i="1" s="1"/>
  <c r="BV145" i="1"/>
  <c r="AL91" i="1"/>
  <c r="BB91" i="1"/>
  <c r="BJ91" i="1"/>
  <c r="AL83" i="1"/>
  <c r="AL12" i="1" s="1"/>
  <c r="AT83" i="1"/>
  <c r="AT12" i="1" s="1"/>
  <c r="BJ83" i="1"/>
  <c r="BJ12" i="1" s="1"/>
  <c r="BV74" i="1"/>
  <c r="BW85" i="1"/>
  <c r="BY85" i="1" s="1"/>
  <c r="BV99" i="1"/>
  <c r="BV100" i="1"/>
  <c r="BV101" i="1"/>
  <c r="BV102" i="1"/>
  <c r="BV103" i="1"/>
  <c r="BV104" i="1"/>
  <c r="AL105" i="1"/>
  <c r="AJ106" i="1"/>
  <c r="AJ112" i="1" s="1"/>
  <c r="AI119" i="1"/>
  <c r="BW114" i="1"/>
  <c r="AQ126" i="1"/>
  <c r="AY126" i="1"/>
  <c r="BG126" i="1"/>
  <c r="BO126" i="1"/>
  <c r="BW122" i="1"/>
  <c r="BY122" i="1" s="1"/>
  <c r="BV134" i="1"/>
  <c r="BV138" i="1"/>
  <c r="AQ147" i="1"/>
  <c r="AY147" i="1"/>
  <c r="BG147" i="1"/>
  <c r="BO147" i="1"/>
  <c r="BW143" i="1"/>
  <c r="BY143" i="1" s="1"/>
  <c r="BV146" i="1"/>
  <c r="BW92" i="1"/>
  <c r="BW99" i="1"/>
  <c r="BW100" i="1"/>
  <c r="BY100" i="1" s="1"/>
  <c r="BW101" i="1"/>
  <c r="BY101" i="1" s="1"/>
  <c r="BW102" i="1"/>
  <c r="BY102" i="1" s="1"/>
  <c r="BW103" i="1"/>
  <c r="BY103" i="1" s="1"/>
  <c r="BW104" i="1"/>
  <c r="BV106" i="1"/>
  <c r="BV107" i="1"/>
  <c r="BV108" i="1"/>
  <c r="BV109" i="1"/>
  <c r="BV110" i="1"/>
  <c r="BV111" i="1"/>
  <c r="AJ119" i="1"/>
  <c r="AS119" i="1"/>
  <c r="BA119" i="1"/>
  <c r="BI119" i="1"/>
  <c r="BQ119" i="1"/>
  <c r="BW115" i="1"/>
  <c r="BY115" i="1" s="1"/>
  <c r="AI126" i="1"/>
  <c r="AR126" i="1"/>
  <c r="AZ126" i="1"/>
  <c r="BH126" i="1"/>
  <c r="BP126" i="1"/>
  <c r="BV123" i="1"/>
  <c r="BW136" i="1"/>
  <c r="AR147" i="1"/>
  <c r="AZ147" i="1"/>
  <c r="BH147" i="1"/>
  <c r="BP147" i="1"/>
  <c r="BW144" i="1"/>
  <c r="BD83" i="1"/>
  <c r="BD12" i="1" s="1"/>
  <c r="AO91" i="1"/>
  <c r="AW91" i="1"/>
  <c r="BE91" i="1"/>
  <c r="BM91" i="1"/>
  <c r="BV92" i="1"/>
  <c r="BW93" i="1"/>
  <c r="BY93" i="1" s="1"/>
  <c r="BW106" i="1"/>
  <c r="BY106" i="1" s="1"/>
  <c r="BW107" i="1"/>
  <c r="BY107" i="1" s="1"/>
  <c r="BW108" i="1"/>
  <c r="BY108" i="1" s="1"/>
  <c r="BW109" i="1"/>
  <c r="BW110" i="1"/>
  <c r="BY110" i="1" s="1"/>
  <c r="BW111" i="1"/>
  <c r="BY111" i="1" s="1"/>
  <c r="BV113" i="1"/>
  <c r="BW116" i="1"/>
  <c r="BY116" i="1" s="1"/>
  <c r="AJ126" i="1"/>
  <c r="AS126" i="1"/>
  <c r="BA126" i="1"/>
  <c r="BI126" i="1"/>
  <c r="BQ126" i="1"/>
  <c r="BW123" i="1"/>
  <c r="BY123" i="1" s="1"/>
  <c r="AN140" i="1"/>
  <c r="AV140" i="1"/>
  <c r="BD140" i="1"/>
  <c r="BL140" i="1"/>
  <c r="BV135" i="1"/>
  <c r="BV139" i="1"/>
  <c r="BX139" i="1" s="1"/>
  <c r="AI147" i="1"/>
  <c r="BW145" i="1"/>
  <c r="BY145" i="1" s="1"/>
  <c r="BV77" i="1"/>
  <c r="BV84" i="1"/>
  <c r="AX91" i="1"/>
  <c r="BF91" i="1"/>
  <c r="BN91" i="1"/>
  <c r="BV93" i="1"/>
  <c r="BW94" i="1"/>
  <c r="BY94" i="1" s="1"/>
  <c r="BV114" i="1"/>
  <c r="BW117" i="1"/>
  <c r="BY117" i="1" s="1"/>
  <c r="BV120" i="1"/>
  <c r="BV124" i="1"/>
  <c r="BW137" i="1"/>
  <c r="AL140" i="1"/>
  <c r="BV141" i="1"/>
  <c r="AT147" i="1"/>
  <c r="BB147" i="1"/>
  <c r="BJ147" i="1"/>
  <c r="BR147" i="1"/>
  <c r="BW146" i="1"/>
  <c r="BY146" i="1" s="1"/>
  <c r="AI154" i="1"/>
  <c r="AO83" i="1"/>
  <c r="AO12" i="1" s="1"/>
  <c r="AW83" i="1"/>
  <c r="AW12" i="1" s="1"/>
  <c r="BE83" i="1"/>
  <c r="BE12" i="1" s="1"/>
  <c r="BM83" i="1"/>
  <c r="BM12" i="1" s="1"/>
  <c r="BV70" i="1"/>
  <c r="AV83" i="1"/>
  <c r="AV12" i="1" s="1"/>
  <c r="AY91" i="1"/>
  <c r="BG91" i="1"/>
  <c r="BO91" i="1"/>
  <c r="BW89" i="1"/>
  <c r="BY89" i="1" s="1"/>
  <c r="BV94" i="1"/>
  <c r="BW95" i="1"/>
  <c r="BY95" i="1" s="1"/>
  <c r="AI98" i="1"/>
  <c r="BY104" i="1"/>
  <c r="AN119" i="1"/>
  <c r="AV119" i="1"/>
  <c r="BD119" i="1"/>
  <c r="BL119" i="1"/>
  <c r="BV115" i="1"/>
  <c r="BW118" i="1"/>
  <c r="BY118" i="1" s="1"/>
  <c r="BW120" i="1"/>
  <c r="AU126" i="1"/>
  <c r="BC126" i="1"/>
  <c r="BK126" i="1"/>
  <c r="BS126" i="1"/>
  <c r="BW124" i="1"/>
  <c r="BY124" i="1" s="1"/>
  <c r="BV127" i="1"/>
  <c r="BV128" i="1"/>
  <c r="BV129" i="1"/>
  <c r="BV130" i="1"/>
  <c r="BV131" i="1"/>
  <c r="BV132" i="1"/>
  <c r="AP140" i="1"/>
  <c r="AX140" i="1"/>
  <c r="BF140" i="1"/>
  <c r="BN140" i="1"/>
  <c r="BV136" i="1"/>
  <c r="AM147" i="1"/>
  <c r="AU147" i="1"/>
  <c r="BC147" i="1"/>
  <c r="BK147" i="1"/>
  <c r="BS147" i="1"/>
  <c r="BV142" i="1"/>
  <c r="N154" i="1"/>
  <c r="K148" i="1"/>
  <c r="K149" i="1"/>
  <c r="K150" i="1"/>
  <c r="K151" i="1"/>
  <c r="K152" i="1"/>
  <c r="K153" i="1"/>
  <c r="L148" i="1"/>
  <c r="L149" i="1"/>
  <c r="L150" i="1"/>
  <c r="L151" i="1"/>
  <c r="L152" i="1"/>
  <c r="L153" i="1"/>
  <c r="J154" i="1"/>
  <c r="M147" i="1"/>
  <c r="AJ141" i="1"/>
  <c r="AJ147" i="1" s="1"/>
  <c r="AL147" i="1"/>
  <c r="K141" i="1"/>
  <c r="K142" i="1"/>
  <c r="K143" i="1"/>
  <c r="K144" i="1"/>
  <c r="K145" i="1"/>
  <c r="K146" i="1"/>
  <c r="I147" i="1"/>
  <c r="AO147" i="1"/>
  <c r="M140" i="1"/>
  <c r="BX135" i="1"/>
  <c r="L134" i="1"/>
  <c r="L140" i="1" s="1"/>
  <c r="AQ140" i="1"/>
  <c r="M133" i="1"/>
  <c r="N133" i="1"/>
  <c r="BY129" i="1"/>
  <c r="BY132" i="1"/>
  <c r="K128" i="1"/>
  <c r="K129" i="1"/>
  <c r="K130" i="1"/>
  <c r="K131" i="1"/>
  <c r="K132" i="1"/>
  <c r="I133" i="1"/>
  <c r="L127" i="1"/>
  <c r="L128" i="1"/>
  <c r="L129" i="1"/>
  <c r="L130" i="1"/>
  <c r="L131" i="1"/>
  <c r="L132" i="1"/>
  <c r="J133" i="1"/>
  <c r="M126" i="1"/>
  <c r="AM126" i="1"/>
  <c r="M119" i="1"/>
  <c r="K113" i="1"/>
  <c r="K114" i="1"/>
  <c r="K115" i="1"/>
  <c r="K116" i="1"/>
  <c r="K117" i="1"/>
  <c r="K118" i="1"/>
  <c r="I119" i="1"/>
  <c r="L113" i="1"/>
  <c r="L119" i="1" s="1"/>
  <c r="AQ119" i="1"/>
  <c r="M112" i="1"/>
  <c r="BY109" i="1"/>
  <c r="AM112" i="1"/>
  <c r="K106" i="1"/>
  <c r="K107" i="1"/>
  <c r="K108" i="1"/>
  <c r="K109" i="1"/>
  <c r="K110" i="1"/>
  <c r="K111" i="1"/>
  <c r="I112" i="1"/>
  <c r="L106" i="1"/>
  <c r="L107" i="1"/>
  <c r="L108" i="1"/>
  <c r="L109" i="1"/>
  <c r="L110" i="1"/>
  <c r="L111" i="1"/>
  <c r="J112" i="1"/>
  <c r="M105" i="1"/>
  <c r="AM105" i="1"/>
  <c r="K99" i="1"/>
  <c r="K100" i="1"/>
  <c r="K101" i="1"/>
  <c r="K102" i="1"/>
  <c r="K103" i="1"/>
  <c r="K104" i="1"/>
  <c r="I105" i="1"/>
  <c r="L99" i="1"/>
  <c r="L100" i="1"/>
  <c r="L101" i="1"/>
  <c r="L102" i="1"/>
  <c r="L103" i="1"/>
  <c r="L104" i="1"/>
  <c r="J105" i="1"/>
  <c r="L95" i="1"/>
  <c r="L97" i="1"/>
  <c r="L93" i="1"/>
  <c r="L94" i="1"/>
  <c r="N92" i="1"/>
  <c r="N96" i="1"/>
  <c r="BL69" i="1"/>
  <c r="BL11" i="1" s="1"/>
  <c r="BV64" i="1"/>
  <c r="AX83" i="1"/>
  <c r="AX12" i="1" s="1"/>
  <c r="BF83" i="1"/>
  <c r="BF12" i="1" s="1"/>
  <c r="BN83" i="1"/>
  <c r="BN12" i="1" s="1"/>
  <c r="BV88" i="1"/>
  <c r="K56" i="1"/>
  <c r="BW71" i="1"/>
  <c r="BV56" i="1"/>
  <c r="BD69" i="1"/>
  <c r="BD11" i="1" s="1"/>
  <c r="BW56" i="1"/>
  <c r="BE69" i="1"/>
  <c r="BE11" i="1" s="1"/>
  <c r="BU69" i="1"/>
  <c r="BU11" i="1" s="1"/>
  <c r="L61" i="1"/>
  <c r="BW64" i="1"/>
  <c r="BY64" i="1" s="1"/>
  <c r="BV67" i="1"/>
  <c r="AY83" i="1"/>
  <c r="AY12" i="1" s="1"/>
  <c r="BO83" i="1"/>
  <c r="BO12" i="1" s="1"/>
  <c r="BW72" i="1"/>
  <c r="L80" i="1"/>
  <c r="BW90" i="1"/>
  <c r="BY90" i="1" s="1"/>
  <c r="AP69" i="1"/>
  <c r="AP11" i="1" s="1"/>
  <c r="AX69" i="1"/>
  <c r="AX11" i="1" s="1"/>
  <c r="BF69" i="1"/>
  <c r="BF11" i="1" s="1"/>
  <c r="BN69" i="1"/>
  <c r="BN11" i="1" s="1"/>
  <c r="K59" i="1"/>
  <c r="BW59" i="1"/>
  <c r="BV62" i="1"/>
  <c r="BX62" i="1" s="1"/>
  <c r="L64" i="1"/>
  <c r="K67" i="1"/>
  <c r="BW67" i="1"/>
  <c r="BY67" i="1" s="1"/>
  <c r="K71" i="1"/>
  <c r="BV71" i="1"/>
  <c r="BX71" i="1" s="1"/>
  <c r="K75" i="1"/>
  <c r="BV75" i="1"/>
  <c r="BW76" i="1"/>
  <c r="K78" i="1"/>
  <c r="AR91" i="1"/>
  <c r="AZ91" i="1"/>
  <c r="BH91" i="1"/>
  <c r="BP91" i="1"/>
  <c r="K85" i="1"/>
  <c r="BV85" i="1"/>
  <c r="K89" i="1"/>
  <c r="BV89" i="1"/>
  <c r="BW66" i="1"/>
  <c r="BY66" i="1" s="1"/>
  <c r="BV82" i="1"/>
  <c r="AV69" i="1"/>
  <c r="AV11" i="1" s="1"/>
  <c r="BT69" i="1"/>
  <c r="BT11" i="1" s="1"/>
  <c r="AW69" i="1"/>
  <c r="AW11" i="1" s="1"/>
  <c r="BM69" i="1"/>
  <c r="BM11" i="1" s="1"/>
  <c r="BV59" i="1"/>
  <c r="K64" i="1"/>
  <c r="AQ83" i="1"/>
  <c r="AQ12" i="1" s="1"/>
  <c r="BG83" i="1"/>
  <c r="BG12" i="1" s="1"/>
  <c r="BV80" i="1"/>
  <c r="BW81" i="1"/>
  <c r="BY81" i="1" s="1"/>
  <c r="BW86" i="1"/>
  <c r="BY86" i="1" s="1"/>
  <c r="M56" i="1"/>
  <c r="AQ69" i="1"/>
  <c r="AQ11" i="1" s="1"/>
  <c r="AY69" i="1"/>
  <c r="AY11" i="1" s="1"/>
  <c r="BG69" i="1"/>
  <c r="BG11" i="1" s="1"/>
  <c r="BO69" i="1"/>
  <c r="BO11" i="1" s="1"/>
  <c r="BV57" i="1"/>
  <c r="BX57" i="1" s="1"/>
  <c r="BW62" i="1"/>
  <c r="BV65" i="1"/>
  <c r="BX65" i="1" s="1"/>
  <c r="AS83" i="1"/>
  <c r="AS12" i="1" s="1"/>
  <c r="BA83" i="1"/>
  <c r="BA12" i="1" s="1"/>
  <c r="BI83" i="1"/>
  <c r="BI12" i="1" s="1"/>
  <c r="BQ83" i="1"/>
  <c r="BQ12" i="1" s="1"/>
  <c r="BW73" i="1"/>
  <c r="L78" i="1"/>
  <c r="BV78" i="1"/>
  <c r="BW79" i="1"/>
  <c r="BY79" i="1" s="1"/>
  <c r="AS91" i="1"/>
  <c r="BA91" i="1"/>
  <c r="BI91" i="1"/>
  <c r="BQ91" i="1"/>
  <c r="BW87" i="1"/>
  <c r="AR69" i="1"/>
  <c r="AR11" i="1" s="1"/>
  <c r="AZ69" i="1"/>
  <c r="AZ11" i="1" s="1"/>
  <c r="BH69" i="1"/>
  <c r="BH11" i="1" s="1"/>
  <c r="BP69" i="1"/>
  <c r="BP11" i="1" s="1"/>
  <c r="BW57" i="1"/>
  <c r="BV60" i="1"/>
  <c r="BW65" i="1"/>
  <c r="BV68" i="1"/>
  <c r="BV72" i="1"/>
  <c r="BV81" i="1"/>
  <c r="BW82" i="1"/>
  <c r="BV86" i="1"/>
  <c r="BV90" i="1"/>
  <c r="BI69" i="1"/>
  <c r="BI11" i="1" s="1"/>
  <c r="BW60" i="1"/>
  <c r="BK83" i="1"/>
  <c r="BK12" i="1" s="1"/>
  <c r="AS69" i="1"/>
  <c r="AS11" i="1" s="1"/>
  <c r="BA69" i="1"/>
  <c r="BA11" i="1" s="1"/>
  <c r="BQ69" i="1"/>
  <c r="BQ11" i="1" s="1"/>
  <c r="BV63" i="1"/>
  <c r="BW68" i="1"/>
  <c r="BW70" i="1"/>
  <c r="AU83" i="1"/>
  <c r="AU12" i="1" s="1"/>
  <c r="BC83" i="1"/>
  <c r="BC12" i="1" s="1"/>
  <c r="BS83" i="1"/>
  <c r="BS12" i="1" s="1"/>
  <c r="BW74" i="1"/>
  <c r="BV76" i="1"/>
  <c r="BW77" i="1"/>
  <c r="BY77" i="1" s="1"/>
  <c r="BW84" i="1"/>
  <c r="AU91" i="1"/>
  <c r="BC91" i="1"/>
  <c r="BK91" i="1"/>
  <c r="BS91" i="1"/>
  <c r="BW88" i="1"/>
  <c r="BY88" i="1" s="1"/>
  <c r="AL69" i="1"/>
  <c r="AL11" i="1" s="1"/>
  <c r="AT69" i="1"/>
  <c r="AT11" i="1" s="1"/>
  <c r="BB69" i="1"/>
  <c r="BB11" i="1" s="1"/>
  <c r="BJ69" i="1"/>
  <c r="BJ11" i="1" s="1"/>
  <c r="BR69" i="1"/>
  <c r="BR11" i="1" s="1"/>
  <c r="BV58" i="1"/>
  <c r="BW63" i="1"/>
  <c r="BY63" i="1" s="1"/>
  <c r="BV66" i="1"/>
  <c r="I83" i="1"/>
  <c r="I12" i="1" s="1"/>
  <c r="BT83" i="1"/>
  <c r="BT12" i="1" s="1"/>
  <c r="BV73" i="1"/>
  <c r="BX73" i="1" s="1"/>
  <c r="L79" i="1"/>
  <c r="BV79" i="1"/>
  <c r="BW80" i="1"/>
  <c r="BY80" i="1" s="1"/>
  <c r="AN91" i="1"/>
  <c r="AV91" i="1"/>
  <c r="BD91" i="1"/>
  <c r="BL91" i="1"/>
  <c r="BT91" i="1"/>
  <c r="BV87" i="1"/>
  <c r="AM91" i="1"/>
  <c r="L84" i="1"/>
  <c r="L85" i="1"/>
  <c r="L86" i="1"/>
  <c r="L87" i="1"/>
  <c r="L88" i="1"/>
  <c r="L89" i="1"/>
  <c r="L90" i="1"/>
  <c r="J91" i="1"/>
  <c r="AP91" i="1"/>
  <c r="M91" i="1"/>
  <c r="AM83" i="1"/>
  <c r="AM12" i="1" s="1"/>
  <c r="BW12" i="1" s="1"/>
  <c r="J83" i="1"/>
  <c r="J12" i="1" s="1"/>
  <c r="N71" i="1"/>
  <c r="N72" i="1"/>
  <c r="N73" i="1"/>
  <c r="AP83" i="1"/>
  <c r="AP12" i="1" s="1"/>
  <c r="N70" i="1"/>
  <c r="N74" i="1"/>
  <c r="N75" i="1"/>
  <c r="BY61" i="1"/>
  <c r="AN69" i="1"/>
  <c r="AN11" i="1" s="1"/>
  <c r="AO69" i="1"/>
  <c r="AO11" i="1" s="1"/>
  <c r="O157" i="1" l="1"/>
  <c r="O13" i="1"/>
  <c r="BV12" i="1"/>
  <c r="BV11" i="1"/>
  <c r="BW11" i="1"/>
  <c r="BY72" i="1"/>
  <c r="BY68" i="1"/>
  <c r="BX123" i="1"/>
  <c r="BY82" i="1"/>
  <c r="BX124" i="1"/>
  <c r="BY75" i="1"/>
  <c r="BY148" i="1"/>
  <c r="BY154" i="1" s="1"/>
  <c r="BY136" i="1"/>
  <c r="BX68" i="1"/>
  <c r="N119" i="1"/>
  <c r="H119" i="1" s="1"/>
  <c r="BY62" i="1"/>
  <c r="BX143" i="1"/>
  <c r="BY114" i="1"/>
  <c r="BX121" i="1"/>
  <c r="BY138" i="1"/>
  <c r="BY137" i="1"/>
  <c r="L147" i="1"/>
  <c r="BX76" i="1"/>
  <c r="K140" i="1"/>
  <c r="BX60" i="1"/>
  <c r="K126" i="1"/>
  <c r="N69" i="1"/>
  <c r="BX66" i="1"/>
  <c r="BU155" i="1"/>
  <c r="BU13" i="1" s="1"/>
  <c r="M69" i="1"/>
  <c r="M11" i="1" s="1"/>
  <c r="BX117" i="1"/>
  <c r="BY135" i="1"/>
  <c r="BX125" i="1"/>
  <c r="BX70" i="1"/>
  <c r="BX81" i="1"/>
  <c r="K91" i="1"/>
  <c r="BX116" i="1"/>
  <c r="L126" i="1"/>
  <c r="BX74" i="1"/>
  <c r="BY96" i="1"/>
  <c r="BX138" i="1"/>
  <c r="BX137" i="1"/>
  <c r="BW133" i="1"/>
  <c r="BY57" i="1"/>
  <c r="L98" i="1"/>
  <c r="BX144" i="1"/>
  <c r="BX63" i="1"/>
  <c r="BA155" i="1"/>
  <c r="BA13" i="1" s="1"/>
  <c r="BY76" i="1"/>
  <c r="BY127" i="1"/>
  <c r="BY133" i="1" s="1"/>
  <c r="BX136" i="1"/>
  <c r="BX122" i="1"/>
  <c r="M155" i="1"/>
  <c r="M13" i="1" s="1"/>
  <c r="BY59" i="1"/>
  <c r="BX150" i="1"/>
  <c r="BX94" i="1"/>
  <c r="BY139" i="1"/>
  <c r="BY113" i="1"/>
  <c r="BY119" i="1" s="1"/>
  <c r="BE155" i="1"/>
  <c r="BE13" i="1" s="1"/>
  <c r="BX58" i="1"/>
  <c r="AX155" i="1"/>
  <c r="AX13" i="1" s="1"/>
  <c r="I155" i="1"/>
  <c r="I13" i="1" s="1"/>
  <c r="H126" i="1"/>
  <c r="BX89" i="1"/>
  <c r="BY60" i="1"/>
  <c r="BY65" i="1"/>
  <c r="BY87" i="1"/>
  <c r="BY141" i="1"/>
  <c r="BP155" i="1"/>
  <c r="BP13" i="1" s="1"/>
  <c r="L112" i="1"/>
  <c r="BX77" i="1"/>
  <c r="BW147" i="1"/>
  <c r="BX95" i="1"/>
  <c r="BX82" i="1"/>
  <c r="L133" i="1"/>
  <c r="J155" i="1"/>
  <c r="J13" i="1" s="1"/>
  <c r="AR155" i="1"/>
  <c r="AR13" i="1" s="1"/>
  <c r="L69" i="1"/>
  <c r="L11" i="1" s="1"/>
  <c r="N98" i="1"/>
  <c r="H98" i="1" s="1"/>
  <c r="BX114" i="1"/>
  <c r="BM155" i="1"/>
  <c r="BM13" i="1" s="1"/>
  <c r="BV154" i="1"/>
  <c r="BX59" i="1"/>
  <c r="BX153" i="1"/>
  <c r="AW155" i="1"/>
  <c r="AW13" i="1" s="1"/>
  <c r="K98" i="1"/>
  <c r="N140" i="1"/>
  <c r="H140" i="1" s="1"/>
  <c r="H154" i="1"/>
  <c r="AP155" i="1"/>
  <c r="AP13" i="1" s="1"/>
  <c r="BX75" i="1"/>
  <c r="BX97" i="1"/>
  <c r="BX100" i="1"/>
  <c r="BX152" i="1"/>
  <c r="AV155" i="1"/>
  <c r="AV13" i="1" s="1"/>
  <c r="BC155" i="1"/>
  <c r="BC13" i="1" s="1"/>
  <c r="AZ155" i="1"/>
  <c r="AZ13" i="1" s="1"/>
  <c r="AM155" i="1"/>
  <c r="AM13" i="1" s="1"/>
  <c r="AN155" i="1"/>
  <c r="AN13" i="1" s="1"/>
  <c r="AS155" i="1"/>
  <c r="AS13" i="1" s="1"/>
  <c r="BX115" i="1"/>
  <c r="BY144" i="1"/>
  <c r="BW105" i="1"/>
  <c r="BX101" i="1"/>
  <c r="BX128" i="1"/>
  <c r="BO155" i="1"/>
  <c r="BO13" i="1" s="1"/>
  <c r="BV119" i="1"/>
  <c r="BV98" i="1"/>
  <c r="BI155" i="1"/>
  <c r="BI13" i="1" s="1"/>
  <c r="AQ155" i="1"/>
  <c r="AQ13" i="1" s="1"/>
  <c r="BJ155" i="1"/>
  <c r="BJ13" i="1" s="1"/>
  <c r="BS155" i="1"/>
  <c r="BS13" i="1" s="1"/>
  <c r="BR155" i="1"/>
  <c r="BR13" i="1" s="1"/>
  <c r="BX88" i="1"/>
  <c r="BX79" i="1"/>
  <c r="BK155" i="1"/>
  <c r="BK13" i="1" s="1"/>
  <c r="BH155" i="1"/>
  <c r="BH13" i="1" s="1"/>
  <c r="BW126" i="1"/>
  <c r="AY155" i="1"/>
  <c r="AY13" i="1" s="1"/>
  <c r="BN155" i="1"/>
  <c r="BN13" i="1" s="1"/>
  <c r="AJ155" i="1"/>
  <c r="BT155" i="1"/>
  <c r="BT13" i="1" s="1"/>
  <c r="BX56" i="1"/>
  <c r="BV147" i="1"/>
  <c r="BF155" i="1"/>
  <c r="BF13" i="1" s="1"/>
  <c r="BX86" i="1"/>
  <c r="BL155" i="1"/>
  <c r="BL13" i="1" s="1"/>
  <c r="AU155" i="1"/>
  <c r="AU13" i="1" s="1"/>
  <c r="BW83" i="1"/>
  <c r="BQ155" i="1"/>
  <c r="BQ13" i="1" s="1"/>
  <c r="BX146" i="1"/>
  <c r="AI155" i="1"/>
  <c r="AO155" i="1"/>
  <c r="AO13" i="1" s="1"/>
  <c r="BW140" i="1"/>
  <c r="BB155" i="1"/>
  <c r="BB13" i="1" s="1"/>
  <c r="AL155" i="1"/>
  <c r="AL13" i="1" s="1"/>
  <c r="BW154" i="1"/>
  <c r="BD155" i="1"/>
  <c r="BD13" i="1" s="1"/>
  <c r="BX131" i="1"/>
  <c r="BV126" i="1"/>
  <c r="BV91" i="1"/>
  <c r="AT155" i="1"/>
  <c r="AT13" i="1" s="1"/>
  <c r="BX90" i="1"/>
  <c r="BV69" i="1"/>
  <c r="BY99" i="1"/>
  <c r="BY105" i="1" s="1"/>
  <c r="BW112" i="1"/>
  <c r="BX67" i="1"/>
  <c r="BX110" i="1"/>
  <c r="BX118" i="1"/>
  <c r="BX120" i="1"/>
  <c r="BX129" i="1"/>
  <c r="BX145" i="1"/>
  <c r="BG155" i="1"/>
  <c r="BG13" i="1" s="1"/>
  <c r="BV112" i="1"/>
  <c r="BW119" i="1"/>
  <c r="BX92" i="1"/>
  <c r="BV133" i="1"/>
  <c r="BY71" i="1"/>
  <c r="BY84" i="1"/>
  <c r="BX80" i="1"/>
  <c r="BV140" i="1"/>
  <c r="BV105" i="1"/>
  <c r="BX103" i="1"/>
  <c r="BW98" i="1"/>
  <c r="BV83" i="1"/>
  <c r="BW69" i="1"/>
  <c r="BX107" i="1"/>
  <c r="BY120" i="1"/>
  <c r="BY126" i="1" s="1"/>
  <c r="BX142" i="1"/>
  <c r="BW91" i="1"/>
  <c r="BX72" i="1"/>
  <c r="L154" i="1"/>
  <c r="BX151" i="1"/>
  <c r="BX149" i="1"/>
  <c r="BX148" i="1"/>
  <c r="K154" i="1"/>
  <c r="K147" i="1"/>
  <c r="G147" i="1" s="1"/>
  <c r="BX141" i="1"/>
  <c r="H147" i="1"/>
  <c r="BX134" i="1"/>
  <c r="G140" i="1"/>
  <c r="K133" i="1"/>
  <c r="BX132" i="1"/>
  <c r="BX130" i="1"/>
  <c r="BX127" i="1"/>
  <c r="H133" i="1"/>
  <c r="BX113" i="1"/>
  <c r="K119" i="1"/>
  <c r="G119" i="1" s="1"/>
  <c r="BX111" i="1"/>
  <c r="BX109" i="1"/>
  <c r="BX108" i="1"/>
  <c r="BY112" i="1"/>
  <c r="BX106" i="1"/>
  <c r="K112" i="1"/>
  <c r="H112" i="1"/>
  <c r="BX102" i="1"/>
  <c r="BX99" i="1"/>
  <c r="K105" i="1"/>
  <c r="L105" i="1"/>
  <c r="BX104" i="1"/>
  <c r="H105" i="1"/>
  <c r="BX93" i="1"/>
  <c r="BY92" i="1"/>
  <c r="BY98" i="1" s="1"/>
  <c r="BY56" i="1"/>
  <c r="BX78" i="1"/>
  <c r="BY74" i="1"/>
  <c r="L83" i="1"/>
  <c r="L12" i="1" s="1"/>
  <c r="BX87" i="1"/>
  <c r="BX61" i="1"/>
  <c r="H91" i="1"/>
  <c r="BX85" i="1"/>
  <c r="K83" i="1"/>
  <c r="K12" i="1" s="1"/>
  <c r="K69" i="1"/>
  <c r="BY73" i="1"/>
  <c r="BX64" i="1"/>
  <c r="BX84" i="1"/>
  <c r="L91" i="1"/>
  <c r="N83" i="1"/>
  <c r="BY70" i="1"/>
  <c r="G12" i="1" l="1"/>
  <c r="G126" i="1"/>
  <c r="BW13" i="1"/>
  <c r="BX12" i="1"/>
  <c r="H83" i="1"/>
  <c r="N12" i="1"/>
  <c r="BV13" i="1"/>
  <c r="O159" i="1"/>
  <c r="O15" i="1" s="1"/>
  <c r="O14" i="1"/>
  <c r="G69" i="1"/>
  <c r="K11" i="1"/>
  <c r="H69" i="1"/>
  <c r="N11" i="1"/>
  <c r="H11" i="1" s="1"/>
  <c r="BY140" i="1"/>
  <c r="BY69" i="1"/>
  <c r="BX140" i="1"/>
  <c r="G98" i="1"/>
  <c r="BY91" i="1"/>
  <c r="G91" i="1"/>
  <c r="G112" i="1"/>
  <c r="BX126" i="1"/>
  <c r="BY147" i="1"/>
  <c r="G133" i="1"/>
  <c r="G83" i="1"/>
  <c r="BV155" i="1"/>
  <c r="K155" i="1"/>
  <c r="K13" i="1" s="1"/>
  <c r="BX83" i="1"/>
  <c r="G105" i="1"/>
  <c r="G154" i="1"/>
  <c r="N155" i="1"/>
  <c r="L155" i="1"/>
  <c r="L13" i="1" s="1"/>
  <c r="BX98" i="1"/>
  <c r="BW155" i="1"/>
  <c r="BX133" i="1"/>
  <c r="BX147" i="1"/>
  <c r="BX154" i="1"/>
  <c r="BX69" i="1"/>
  <c r="BX119" i="1"/>
  <c r="BX91" i="1"/>
  <c r="BX112" i="1"/>
  <c r="BX105" i="1"/>
  <c r="BY83" i="1"/>
  <c r="H155" i="1" l="1"/>
  <c r="N13" i="1"/>
  <c r="H13" i="1" s="1"/>
  <c r="H12" i="1"/>
  <c r="BY12" i="1"/>
  <c r="G13" i="1"/>
  <c r="BX13" i="1"/>
  <c r="O161" i="1"/>
  <c r="BY11" i="1"/>
  <c r="G11" i="1"/>
  <c r="BX11" i="1"/>
  <c r="BY155" i="1"/>
  <c r="G155" i="1"/>
  <c r="BX155" i="1"/>
  <c r="O163" i="1" l="1"/>
  <c r="O17" i="1" s="1"/>
  <c r="O16" i="1"/>
  <c r="BY13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I54" i="1"/>
  <c r="AJ54" i="1" s="1"/>
  <c r="J54" i="1"/>
  <c r="N54" i="1" s="1"/>
  <c r="I54" i="1"/>
  <c r="M54" i="1" s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I53" i="1"/>
  <c r="AJ53" i="1" s="1"/>
  <c r="J53" i="1"/>
  <c r="N53" i="1" s="1"/>
  <c r="I53" i="1"/>
  <c r="M53" i="1" s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I52" i="1"/>
  <c r="AJ52" i="1" s="1"/>
  <c r="J52" i="1"/>
  <c r="N52" i="1" s="1"/>
  <c r="I52" i="1"/>
  <c r="M52" i="1" s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I51" i="1"/>
  <c r="AJ51" i="1" s="1"/>
  <c r="J51" i="1"/>
  <c r="N51" i="1" s="1"/>
  <c r="I51" i="1"/>
  <c r="M51" i="1" s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I50" i="1"/>
  <c r="AJ50" i="1" s="1"/>
  <c r="J50" i="1"/>
  <c r="N50" i="1" s="1"/>
  <c r="I50" i="1"/>
  <c r="M50" i="1" s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I49" i="1"/>
  <c r="AJ49" i="1" s="1"/>
  <c r="J49" i="1"/>
  <c r="N49" i="1" s="1"/>
  <c r="I49" i="1"/>
  <c r="M49" i="1" s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I48" i="1"/>
  <c r="AJ48" i="1" s="1"/>
  <c r="J48" i="1"/>
  <c r="N48" i="1" s="1"/>
  <c r="I48" i="1"/>
  <c r="M48" i="1" s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I47" i="1"/>
  <c r="AJ47" i="1" s="1"/>
  <c r="J47" i="1"/>
  <c r="N47" i="1" s="1"/>
  <c r="I47" i="1"/>
  <c r="M47" i="1" s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I46" i="1"/>
  <c r="AJ46" i="1" s="1"/>
  <c r="J46" i="1"/>
  <c r="N46" i="1" s="1"/>
  <c r="I46" i="1"/>
  <c r="M46" i="1" s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I45" i="1"/>
  <c r="AJ45" i="1" s="1"/>
  <c r="J45" i="1"/>
  <c r="N45" i="1" s="1"/>
  <c r="I45" i="1"/>
  <c r="M45" i="1" s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I44" i="1"/>
  <c r="AJ44" i="1" s="1"/>
  <c r="J44" i="1"/>
  <c r="N44" i="1" s="1"/>
  <c r="I44" i="1"/>
  <c r="M44" i="1" s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I43" i="1"/>
  <c r="AJ43" i="1" s="1"/>
  <c r="J43" i="1"/>
  <c r="N43" i="1" s="1"/>
  <c r="I43" i="1"/>
  <c r="M43" i="1" s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I42" i="1"/>
  <c r="AJ42" i="1" s="1"/>
  <c r="J42" i="1"/>
  <c r="N42" i="1" s="1"/>
  <c r="I42" i="1"/>
  <c r="M42" i="1" s="1"/>
  <c r="I29" i="1"/>
  <c r="M29" i="1" s="1"/>
  <c r="J29" i="1"/>
  <c r="L29" i="1" s="1"/>
  <c r="AI29" i="1"/>
  <c r="AJ29" i="1" s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I30" i="1"/>
  <c r="K30" i="1" s="1"/>
  <c r="J30" i="1"/>
  <c r="L30" i="1" s="1"/>
  <c r="AI30" i="1"/>
  <c r="AJ30" i="1" s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I31" i="1"/>
  <c r="M31" i="1" s="1"/>
  <c r="J31" i="1"/>
  <c r="L31" i="1" s="1"/>
  <c r="AI31" i="1"/>
  <c r="AJ31" i="1" s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I32" i="1"/>
  <c r="K32" i="1" s="1"/>
  <c r="J32" i="1"/>
  <c r="AI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I33" i="1"/>
  <c r="M33" i="1" s="1"/>
  <c r="J33" i="1"/>
  <c r="L33" i="1" s="1"/>
  <c r="AI33" i="1"/>
  <c r="AJ33" i="1" s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I34" i="1"/>
  <c r="K34" i="1" s="1"/>
  <c r="J34" i="1"/>
  <c r="L34" i="1" s="1"/>
  <c r="AI34" i="1"/>
  <c r="AJ34" i="1" s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I35" i="1"/>
  <c r="K35" i="1" s="1"/>
  <c r="J35" i="1"/>
  <c r="L35" i="1" s="1"/>
  <c r="AI35" i="1"/>
  <c r="AJ35" i="1" s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I36" i="1"/>
  <c r="M36" i="1" s="1"/>
  <c r="J36" i="1"/>
  <c r="L36" i="1" s="1"/>
  <c r="AI36" i="1"/>
  <c r="AJ36" i="1" s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I37" i="1"/>
  <c r="M37" i="1" s="1"/>
  <c r="J37" i="1"/>
  <c r="L37" i="1" s="1"/>
  <c r="AI37" i="1"/>
  <c r="AJ37" i="1" s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I38" i="1"/>
  <c r="K38" i="1" s="1"/>
  <c r="J38" i="1"/>
  <c r="L38" i="1" s="1"/>
  <c r="AI38" i="1"/>
  <c r="AJ38" i="1" s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I39" i="1"/>
  <c r="K39" i="1" s="1"/>
  <c r="J39" i="1"/>
  <c r="L39" i="1" s="1"/>
  <c r="AI39" i="1"/>
  <c r="AJ39" i="1" s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I40" i="1"/>
  <c r="K40" i="1" s="1"/>
  <c r="J40" i="1"/>
  <c r="L40" i="1" s="1"/>
  <c r="AI40" i="1"/>
  <c r="AJ40" i="1" s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U28" i="1"/>
  <c r="BS28" i="1"/>
  <c r="BQ28" i="1"/>
  <c r="BO28" i="1"/>
  <c r="BM28" i="1"/>
  <c r="BK28" i="1"/>
  <c r="BI28" i="1"/>
  <c r="BG28" i="1"/>
  <c r="BE28" i="1"/>
  <c r="BC28" i="1"/>
  <c r="BA28" i="1"/>
  <c r="AY28" i="1"/>
  <c r="AW28" i="1"/>
  <c r="AU28" i="1"/>
  <c r="AS28" i="1"/>
  <c r="AQ28" i="1"/>
  <c r="AO28" i="1"/>
  <c r="AM28" i="1"/>
  <c r="BT28" i="1"/>
  <c r="BR28" i="1"/>
  <c r="BP28" i="1"/>
  <c r="BN28" i="1"/>
  <c r="BL28" i="1"/>
  <c r="BJ28" i="1"/>
  <c r="BH28" i="1"/>
  <c r="BF28" i="1"/>
  <c r="BD28" i="1"/>
  <c r="BB28" i="1"/>
  <c r="AZ28" i="1"/>
  <c r="AX28" i="1"/>
  <c r="AV28" i="1"/>
  <c r="AT28" i="1"/>
  <c r="AR28" i="1"/>
  <c r="AP28" i="1"/>
  <c r="AN28" i="1"/>
  <c r="AL28" i="1"/>
  <c r="AI28" i="1"/>
  <c r="J28" i="1"/>
  <c r="I28" i="1"/>
  <c r="AM27" i="1"/>
  <c r="AO27" i="1" s="1"/>
  <c r="AQ27" i="1" s="1"/>
  <c r="AS27" i="1" s="1"/>
  <c r="AU27" i="1" s="1"/>
  <c r="AW27" i="1" s="1"/>
  <c r="AY27" i="1" s="1"/>
  <c r="BA27" i="1" s="1"/>
  <c r="BC27" i="1" s="1"/>
  <c r="BE27" i="1" s="1"/>
  <c r="BG27" i="1" s="1"/>
  <c r="BI27" i="1" s="1"/>
  <c r="BK27" i="1" s="1"/>
  <c r="BM27" i="1" s="1"/>
  <c r="BO27" i="1" s="1"/>
  <c r="BQ27" i="1" s="1"/>
  <c r="BS27" i="1" s="1"/>
  <c r="BU27" i="1" s="1"/>
  <c r="BW27" i="1" s="1"/>
  <c r="BY27" i="1" s="1"/>
  <c r="AL27" i="1"/>
  <c r="AN27" i="1" s="1"/>
  <c r="AP27" i="1" s="1"/>
  <c r="AR27" i="1" s="1"/>
  <c r="AT27" i="1" s="1"/>
  <c r="AV27" i="1" s="1"/>
  <c r="AX27" i="1" s="1"/>
  <c r="AZ27" i="1" s="1"/>
  <c r="BB27" i="1" s="1"/>
  <c r="BD27" i="1" s="1"/>
  <c r="BF27" i="1" s="1"/>
  <c r="BH27" i="1" s="1"/>
  <c r="BJ27" i="1" s="1"/>
  <c r="BL27" i="1" s="1"/>
  <c r="BN27" i="1" s="1"/>
  <c r="BP27" i="1" s="1"/>
  <c r="BR27" i="1" s="1"/>
  <c r="BT27" i="1" s="1"/>
  <c r="BV27" i="1" s="1"/>
  <c r="BX27" i="1" s="1"/>
  <c r="M34" i="1" l="1"/>
  <c r="M30" i="1"/>
  <c r="AN55" i="1"/>
  <c r="AN10" i="1" s="1"/>
  <c r="AV55" i="1"/>
  <c r="AV10" i="1" s="1"/>
  <c r="BD55" i="1"/>
  <c r="BD10" i="1" s="1"/>
  <c r="BL55" i="1"/>
  <c r="BL10" i="1" s="1"/>
  <c r="BT55" i="1"/>
  <c r="BT10" i="1" s="1"/>
  <c r="BM55" i="1"/>
  <c r="BM10" i="1" s="1"/>
  <c r="AU55" i="1"/>
  <c r="AU10" i="1" s="1"/>
  <c r="BC55" i="1"/>
  <c r="BC10" i="1" s="1"/>
  <c r="BK55" i="1"/>
  <c r="BK10" i="1" s="1"/>
  <c r="BS55" i="1"/>
  <c r="BS10" i="1" s="1"/>
  <c r="AO55" i="1"/>
  <c r="AO10" i="1" s="1"/>
  <c r="AP55" i="1"/>
  <c r="AP10" i="1" s="1"/>
  <c r="AX55" i="1"/>
  <c r="AX10" i="1" s="1"/>
  <c r="BF55" i="1"/>
  <c r="BF10" i="1" s="1"/>
  <c r="BN55" i="1"/>
  <c r="BN10" i="1" s="1"/>
  <c r="L32" i="1"/>
  <c r="AQ55" i="1"/>
  <c r="AQ10" i="1" s="1"/>
  <c r="AY55" i="1"/>
  <c r="AY10" i="1" s="1"/>
  <c r="BG55" i="1"/>
  <c r="BG10" i="1" s="1"/>
  <c r="BO55" i="1"/>
  <c r="BO10" i="1" s="1"/>
  <c r="BE55" i="1"/>
  <c r="BE10" i="1" s="1"/>
  <c r="M28" i="1"/>
  <c r="N55" i="1"/>
  <c r="N10" i="1" s="1"/>
  <c r="AR55" i="1"/>
  <c r="AR10" i="1" s="1"/>
  <c r="AZ55" i="1"/>
  <c r="AZ10" i="1" s="1"/>
  <c r="BH55" i="1"/>
  <c r="BH10" i="1" s="1"/>
  <c r="BP55" i="1"/>
  <c r="BP10" i="1" s="1"/>
  <c r="BU55" i="1"/>
  <c r="BU10" i="1" s="1"/>
  <c r="N28" i="1"/>
  <c r="AS55" i="1"/>
  <c r="AS10" i="1" s="1"/>
  <c r="BA55" i="1"/>
  <c r="BA10" i="1" s="1"/>
  <c r="BI55" i="1"/>
  <c r="BI10" i="1" s="1"/>
  <c r="BQ55" i="1"/>
  <c r="BQ10" i="1" s="1"/>
  <c r="AW55" i="1"/>
  <c r="AW10" i="1" s="1"/>
  <c r="M38" i="1"/>
  <c r="AT55" i="1"/>
  <c r="AT10" i="1" s="1"/>
  <c r="BB55" i="1"/>
  <c r="BB10" i="1" s="1"/>
  <c r="BJ55" i="1"/>
  <c r="BJ10" i="1" s="1"/>
  <c r="BR55" i="1"/>
  <c r="BR10" i="1" s="1"/>
  <c r="AJ28" i="1"/>
  <c r="AI157" i="1"/>
  <c r="AI159" i="1" s="1"/>
  <c r="AI161" i="1" s="1"/>
  <c r="AJ32" i="1"/>
  <c r="BV42" i="1"/>
  <c r="BV43" i="1"/>
  <c r="BV44" i="1"/>
  <c r="BV45" i="1"/>
  <c r="BV46" i="1"/>
  <c r="BV47" i="1"/>
  <c r="BV48" i="1"/>
  <c r="BV49" i="1"/>
  <c r="BV50" i="1"/>
  <c r="BV51" i="1"/>
  <c r="BV52" i="1"/>
  <c r="BV53" i="1"/>
  <c r="BV54" i="1"/>
  <c r="N39" i="1"/>
  <c r="BW42" i="1"/>
  <c r="BY42" i="1" s="1"/>
  <c r="BW43" i="1"/>
  <c r="BY43" i="1" s="1"/>
  <c r="BW44" i="1"/>
  <c r="BY44" i="1" s="1"/>
  <c r="BW45" i="1"/>
  <c r="BW46" i="1"/>
  <c r="BY46" i="1" s="1"/>
  <c r="BW47" i="1"/>
  <c r="BY47" i="1" s="1"/>
  <c r="BW48" i="1"/>
  <c r="BY48" i="1" s="1"/>
  <c r="BW49" i="1"/>
  <c r="BY49" i="1" s="1"/>
  <c r="BW50" i="1"/>
  <c r="BY50" i="1" s="1"/>
  <c r="BW51" i="1"/>
  <c r="BY51" i="1" s="1"/>
  <c r="BW52" i="1"/>
  <c r="BY52" i="1" s="1"/>
  <c r="BW53" i="1"/>
  <c r="BY53" i="1" s="1"/>
  <c r="BW54" i="1"/>
  <c r="BY54" i="1" s="1"/>
  <c r="K37" i="1"/>
  <c r="K33" i="1"/>
  <c r="I41" i="1"/>
  <c r="I9" i="1" s="1"/>
  <c r="M55" i="1"/>
  <c r="M10" i="1" s="1"/>
  <c r="AL55" i="1"/>
  <c r="AL10" i="1" s="1"/>
  <c r="K42" i="1"/>
  <c r="K46" i="1"/>
  <c r="K50" i="1"/>
  <c r="K51" i="1"/>
  <c r="K52" i="1"/>
  <c r="K53" i="1"/>
  <c r="K54" i="1"/>
  <c r="I55" i="1"/>
  <c r="I10" i="1" s="1"/>
  <c r="AM55" i="1"/>
  <c r="AM10" i="1" s="1"/>
  <c r="K43" i="1"/>
  <c r="K44" i="1"/>
  <c r="K45" i="1"/>
  <c r="K47" i="1"/>
  <c r="K48" i="1"/>
  <c r="K49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J55" i="1"/>
  <c r="J10" i="1" s="1"/>
  <c r="N35" i="1"/>
  <c r="BW28" i="1"/>
  <c r="N30" i="1"/>
  <c r="AL41" i="1"/>
  <c r="AL9" i="1" s="1"/>
  <c r="BV28" i="1"/>
  <c r="N38" i="1"/>
  <c r="BV40" i="1"/>
  <c r="BX40" i="1" s="1"/>
  <c r="BW40" i="1"/>
  <c r="BV39" i="1"/>
  <c r="BX39" i="1" s="1"/>
  <c r="K36" i="1"/>
  <c r="BW32" i="1"/>
  <c r="BV31" i="1"/>
  <c r="K31" i="1"/>
  <c r="BV29" i="1"/>
  <c r="K29" i="1"/>
  <c r="BV36" i="1"/>
  <c r="M35" i="1"/>
  <c r="BW34" i="1"/>
  <c r="BV33" i="1"/>
  <c r="BW39" i="1"/>
  <c r="M32" i="1"/>
  <c r="BW31" i="1"/>
  <c r="BW29" i="1"/>
  <c r="BW37" i="1"/>
  <c r="N40" i="1"/>
  <c r="N32" i="1"/>
  <c r="M40" i="1"/>
  <c r="BV38" i="1"/>
  <c r="BX38" i="1" s="1"/>
  <c r="N37" i="1"/>
  <c r="BW36" i="1"/>
  <c r="BV35" i="1"/>
  <c r="BX35" i="1" s="1"/>
  <c r="N34" i="1"/>
  <c r="BV30" i="1"/>
  <c r="N29" i="1"/>
  <c r="BV32" i="1"/>
  <c r="BV37" i="1"/>
  <c r="N36" i="1"/>
  <c r="BW33" i="1"/>
  <c r="N31" i="1"/>
  <c r="M39" i="1"/>
  <c r="BW38" i="1"/>
  <c r="BW35" i="1"/>
  <c r="BV34" i="1"/>
  <c r="BX34" i="1" s="1"/>
  <c r="N33" i="1"/>
  <c r="BW30" i="1"/>
  <c r="L28" i="1"/>
  <c r="K28" i="1"/>
  <c r="BH41" i="1"/>
  <c r="BG41" i="1"/>
  <c r="BG9" i="1" s="1"/>
  <c r="BA41" i="1"/>
  <c r="BA9" i="1" s="1"/>
  <c r="BI41" i="1"/>
  <c r="BI9" i="1" s="1"/>
  <c r="AZ41" i="1"/>
  <c r="AZ9" i="1" s="1"/>
  <c r="AX41" i="1"/>
  <c r="AX9" i="1" s="1"/>
  <c r="AY41" i="1"/>
  <c r="AY9" i="1" s="1"/>
  <c r="BF41" i="1"/>
  <c r="BF9" i="1" s="1"/>
  <c r="BD41" i="1"/>
  <c r="AU41" i="1"/>
  <c r="AU9" i="1" s="1"/>
  <c r="BB41" i="1"/>
  <c r="BB9" i="1" s="1"/>
  <c r="AT41" i="1"/>
  <c r="AT9" i="1" s="1"/>
  <c r="BE41" i="1"/>
  <c r="BE9" i="1" s="1"/>
  <c r="AV41" i="1"/>
  <c r="AV9" i="1" s="1"/>
  <c r="BC41" i="1"/>
  <c r="BC9" i="1" s="1"/>
  <c r="AW41" i="1"/>
  <c r="AW9" i="1" s="1"/>
  <c r="BY36" i="1" l="1"/>
  <c r="BH157" i="1"/>
  <c r="BH9" i="1"/>
  <c r="BD157" i="1"/>
  <c r="BD9" i="1"/>
  <c r="BY45" i="1"/>
  <c r="BW10" i="1"/>
  <c r="BY10" i="1" s="1"/>
  <c r="BH159" i="1"/>
  <c r="BH15" i="1" s="1"/>
  <c r="BH14" i="1"/>
  <c r="BV10" i="1"/>
  <c r="H10" i="1"/>
  <c r="BD159" i="1"/>
  <c r="BD15" i="1" s="1"/>
  <c r="BD14" i="1"/>
  <c r="BX37" i="1"/>
  <c r="AY157" i="1"/>
  <c r="BC157" i="1"/>
  <c r="BC14" i="1" s="1"/>
  <c r="BA157" i="1"/>
  <c r="BY35" i="1"/>
  <c r="AW157" i="1"/>
  <c r="I157" i="1"/>
  <c r="AX157" i="1"/>
  <c r="BY33" i="1"/>
  <c r="BB157" i="1"/>
  <c r="BE157" i="1"/>
  <c r="BF157" i="1"/>
  <c r="BX33" i="1"/>
  <c r="AZ157" i="1"/>
  <c r="BG157" i="1"/>
  <c r="AJ157" i="1"/>
  <c r="AJ159" i="1" s="1"/>
  <c r="AJ161" i="1" s="1"/>
  <c r="AI163" i="1"/>
  <c r="BX30" i="1"/>
  <c r="AT157" i="1"/>
  <c r="AL157" i="1"/>
  <c r="AU157" i="1"/>
  <c r="BI157" i="1"/>
  <c r="AV157" i="1"/>
  <c r="BY28" i="1"/>
  <c r="BY30" i="1"/>
  <c r="BX32" i="1"/>
  <c r="BX44" i="1"/>
  <c r="BW55" i="1"/>
  <c r="BY38" i="1"/>
  <c r="BX45" i="1"/>
  <c r="BV55" i="1"/>
  <c r="BX49" i="1"/>
  <c r="BX54" i="1"/>
  <c r="BX42" i="1"/>
  <c r="K55" i="1"/>
  <c r="K10" i="1" s="1"/>
  <c r="L55" i="1"/>
  <c r="L10" i="1" s="1"/>
  <c r="BX48" i="1"/>
  <c r="BX53" i="1"/>
  <c r="BX47" i="1"/>
  <c r="BX52" i="1"/>
  <c r="H55" i="1"/>
  <c r="BX51" i="1"/>
  <c r="BX50" i="1"/>
  <c r="BX43" i="1"/>
  <c r="BX46" i="1"/>
  <c r="BY55" i="1"/>
  <c r="BX28" i="1"/>
  <c r="BX29" i="1"/>
  <c r="M41" i="1"/>
  <c r="M9" i="1" s="1"/>
  <c r="BY39" i="1"/>
  <c r="BX36" i="1"/>
  <c r="BY37" i="1"/>
  <c r="BX31" i="1"/>
  <c r="BY34" i="1"/>
  <c r="BY32" i="1"/>
  <c r="BY40" i="1"/>
  <c r="BY29" i="1"/>
  <c r="BY31" i="1"/>
  <c r="BJ41" i="1"/>
  <c r="BJ9" i="1" s="1"/>
  <c r="BT41" i="1"/>
  <c r="BM41" i="1"/>
  <c r="J41" i="1"/>
  <c r="J9" i="1" s="1"/>
  <c r="AN41" i="1"/>
  <c r="AN9" i="1" s="1"/>
  <c r="BU41" i="1"/>
  <c r="AQ41" i="1"/>
  <c r="AQ9" i="1" s="1"/>
  <c r="BL41" i="1"/>
  <c r="AO41" i="1"/>
  <c r="AO9" i="1" s="1"/>
  <c r="BR41" i="1"/>
  <c r="BR9" i="1" s="1"/>
  <c r="BO41" i="1"/>
  <c r="BO9" i="1" s="1"/>
  <c r="AP41" i="1"/>
  <c r="AP9" i="1" s="1"/>
  <c r="BN41" i="1"/>
  <c r="BN9" i="1" s="1"/>
  <c r="AR41" i="1"/>
  <c r="AR9" i="1" s="1"/>
  <c r="BP41" i="1"/>
  <c r="AS41" i="1"/>
  <c r="AS9" i="1" s="1"/>
  <c r="BQ41" i="1"/>
  <c r="BQ9" i="1" s="1"/>
  <c r="AM41" i="1"/>
  <c r="AM9" i="1" s="1"/>
  <c r="BK41" i="1"/>
  <c r="BK9" i="1" s="1"/>
  <c r="BS41" i="1"/>
  <c r="BS9" i="1" s="1"/>
  <c r="BL157" i="1" l="1"/>
  <c r="BL14" i="1" s="1"/>
  <c r="BL9" i="1"/>
  <c r="BP157" i="1"/>
  <c r="BP159" i="1" s="1"/>
  <c r="BP9" i="1"/>
  <c r="BU157" i="1"/>
  <c r="BU9" i="1"/>
  <c r="BM157" i="1"/>
  <c r="BM9" i="1"/>
  <c r="BT157" i="1"/>
  <c r="BT14" i="1" s="1"/>
  <c r="BT9" i="1"/>
  <c r="G10" i="1"/>
  <c r="BD161" i="1"/>
  <c r="BD163" i="1" s="1"/>
  <c r="BD17" i="1" s="1"/>
  <c r="BX10" i="1"/>
  <c r="BP14" i="1"/>
  <c r="BC159" i="1"/>
  <c r="BC15" i="1" s="1"/>
  <c r="BB159" i="1"/>
  <c r="BB14" i="1"/>
  <c r="AY159" i="1"/>
  <c r="AY14" i="1"/>
  <c r="BL159" i="1"/>
  <c r="BL15" i="1" s="1"/>
  <c r="BU159" i="1"/>
  <c r="BU15" i="1" s="1"/>
  <c r="BU14" i="1"/>
  <c r="AV159" i="1"/>
  <c r="AV14" i="1"/>
  <c r="AX159" i="1"/>
  <c r="AX14" i="1"/>
  <c r="BH161" i="1"/>
  <c r="BA159" i="1"/>
  <c r="BA14" i="1"/>
  <c r="BI159" i="1"/>
  <c r="BI14" i="1"/>
  <c r="BG159" i="1"/>
  <c r="BG14" i="1"/>
  <c r="I159" i="1"/>
  <c r="I14" i="1"/>
  <c r="AT159" i="1"/>
  <c r="AT14" i="1"/>
  <c r="BE159" i="1"/>
  <c r="BE15" i="1" s="1"/>
  <c r="BE14" i="1"/>
  <c r="BM159" i="1"/>
  <c r="BM15" i="1" s="1"/>
  <c r="BM14" i="1"/>
  <c r="AU159" i="1"/>
  <c r="AU14" i="1"/>
  <c r="AZ159" i="1"/>
  <c r="AZ14" i="1"/>
  <c r="AW159" i="1"/>
  <c r="AW14" i="1"/>
  <c r="BF159" i="1"/>
  <c r="BF14" i="1"/>
  <c r="BT159" i="1"/>
  <c r="BT15" i="1" s="1"/>
  <c r="AL159" i="1"/>
  <c r="AL14" i="1"/>
  <c r="BL161" i="1"/>
  <c r="AJ163" i="1"/>
  <c r="M157" i="1"/>
  <c r="M14" i="1" s="1"/>
  <c r="J157" i="1"/>
  <c r="BK157" i="1"/>
  <c r="BO157" i="1"/>
  <c r="AP157" i="1"/>
  <c r="AM157" i="1"/>
  <c r="BR157" i="1"/>
  <c r="BS157" i="1"/>
  <c r="AO157" i="1"/>
  <c r="AS157" i="1"/>
  <c r="AQ157" i="1"/>
  <c r="BQ157" i="1"/>
  <c r="BJ157" i="1"/>
  <c r="AR157" i="1"/>
  <c r="BN157" i="1"/>
  <c r="AN157" i="1"/>
  <c r="G55" i="1"/>
  <c r="BX55" i="1"/>
  <c r="BW41" i="1"/>
  <c r="BV41" i="1"/>
  <c r="K41" i="1"/>
  <c r="K9" i="1" s="1"/>
  <c r="L41" i="1"/>
  <c r="L9" i="1" s="1"/>
  <c r="N41" i="1"/>
  <c r="N9" i="1" s="1"/>
  <c r="H9" i="1" s="1"/>
  <c r="BW9" i="1" l="1"/>
  <c r="BY9" i="1"/>
  <c r="BV9" i="1"/>
  <c r="BX9" i="1" s="1"/>
  <c r="BP15" i="1"/>
  <c r="BP161" i="1"/>
  <c r="BP163" i="1" s="1"/>
  <c r="BP17" i="1" s="1"/>
  <c r="G9" i="1"/>
  <c r="BD16" i="1"/>
  <c r="BU161" i="1"/>
  <c r="BU163" i="1" s="1"/>
  <c r="BU17" i="1" s="1"/>
  <c r="BM161" i="1"/>
  <c r="BM163" i="1" s="1"/>
  <c r="BM17" i="1" s="1"/>
  <c r="BE161" i="1"/>
  <c r="BE163" i="1" s="1"/>
  <c r="BE17" i="1" s="1"/>
  <c r="AQ159" i="1"/>
  <c r="AQ14" i="1"/>
  <c r="BO159" i="1"/>
  <c r="BO14" i="1"/>
  <c r="BU16" i="1"/>
  <c r="AZ161" i="1"/>
  <c r="AZ15" i="1"/>
  <c r="AT161" i="1"/>
  <c r="AT15" i="1"/>
  <c r="BI161" i="1"/>
  <c r="BI15" i="1"/>
  <c r="AV161" i="1"/>
  <c r="AV15" i="1"/>
  <c r="BB161" i="1"/>
  <c r="BB15" i="1"/>
  <c r="AS159" i="1"/>
  <c r="AS14" i="1"/>
  <c r="BP16" i="1"/>
  <c r="AU161" i="1"/>
  <c r="AU15" i="1"/>
  <c r="AR159" i="1"/>
  <c r="AR15" i="1" s="1"/>
  <c r="AR14" i="1"/>
  <c r="BA161" i="1"/>
  <c r="BA15" i="1"/>
  <c r="BK159" i="1"/>
  <c r="BK14" i="1"/>
  <c r="AO159" i="1"/>
  <c r="AO14" i="1"/>
  <c r="BF161" i="1"/>
  <c r="BF15" i="1"/>
  <c r="BJ159" i="1"/>
  <c r="BJ14" i="1"/>
  <c r="BS159" i="1"/>
  <c r="BS14" i="1"/>
  <c r="BL163" i="1"/>
  <c r="BL17" i="1" s="1"/>
  <c r="BL16" i="1"/>
  <c r="I161" i="1"/>
  <c r="I15" i="1"/>
  <c r="BH163" i="1"/>
  <c r="BH17" i="1" s="1"/>
  <c r="BH16" i="1"/>
  <c r="BE16" i="1"/>
  <c r="BN159" i="1"/>
  <c r="BN15" i="1" s="1"/>
  <c r="BN14" i="1"/>
  <c r="BQ159" i="1"/>
  <c r="BQ14" i="1"/>
  <c r="BT161" i="1"/>
  <c r="AP159" i="1"/>
  <c r="AP14" i="1"/>
  <c r="AL161" i="1"/>
  <c r="AL15" i="1"/>
  <c r="AN159" i="1"/>
  <c r="AN14" i="1"/>
  <c r="BR159" i="1"/>
  <c r="BR14" i="1"/>
  <c r="AM159" i="1"/>
  <c r="AM14" i="1"/>
  <c r="J159" i="1"/>
  <c r="J15" i="1" s="1"/>
  <c r="J14" i="1"/>
  <c r="BC161" i="1"/>
  <c r="AW161" i="1"/>
  <c r="AW15" i="1"/>
  <c r="BG161" i="1"/>
  <c r="BG15" i="1"/>
  <c r="AX161" i="1"/>
  <c r="AX15" i="1"/>
  <c r="AY161" i="1"/>
  <c r="AY15" i="1"/>
  <c r="K157" i="1"/>
  <c r="K14" i="1" s="1"/>
  <c r="H41" i="1"/>
  <c r="N157" i="1"/>
  <c r="M159" i="1"/>
  <c r="L157" i="1"/>
  <c r="BV157" i="1"/>
  <c r="BW157" i="1"/>
  <c r="G41" i="1"/>
  <c r="BY41" i="1"/>
  <c r="BX41" i="1"/>
  <c r="BM16" i="1" l="1"/>
  <c r="BV14" i="1"/>
  <c r="J161" i="1"/>
  <c r="J163" i="1" s="1"/>
  <c r="J17" i="1" s="1"/>
  <c r="AX16" i="1"/>
  <c r="AX163" i="1"/>
  <c r="AX17" i="1" s="1"/>
  <c r="AL16" i="1"/>
  <c r="AL163" i="1"/>
  <c r="AL17" i="1" s="1"/>
  <c r="BB16" i="1"/>
  <c r="BB163" i="1"/>
  <c r="BB17" i="1" s="1"/>
  <c r="AZ16" i="1"/>
  <c r="AZ163" i="1"/>
  <c r="AZ17" i="1" s="1"/>
  <c r="BW159" i="1"/>
  <c r="BW161" i="1" s="1"/>
  <c r="BW163" i="1" s="1"/>
  <c r="L159" i="1"/>
  <c r="L14" i="1"/>
  <c r="BX14" i="1" s="1"/>
  <c r="BW14" i="1"/>
  <c r="BS161" i="1"/>
  <c r="BS15" i="1"/>
  <c r="AO161" i="1"/>
  <c r="AO15" i="1"/>
  <c r="AU16" i="1"/>
  <c r="AU163" i="1"/>
  <c r="AU17" i="1" s="1"/>
  <c r="BN161" i="1"/>
  <c r="AV16" i="1"/>
  <c r="AV163" i="1"/>
  <c r="AV17" i="1" s="1"/>
  <c r="BG16" i="1"/>
  <c r="BG163" i="1"/>
  <c r="BG17" i="1" s="1"/>
  <c r="AM161" i="1"/>
  <c r="AM15" i="1"/>
  <c r="AP161" i="1"/>
  <c r="AP15" i="1"/>
  <c r="N159" i="1"/>
  <c r="N14" i="1"/>
  <c r="H14" i="1" s="1"/>
  <c r="BJ161" i="1"/>
  <c r="BJ15" i="1"/>
  <c r="BK161" i="1"/>
  <c r="BK15" i="1"/>
  <c r="AR161" i="1"/>
  <c r="AW16" i="1"/>
  <c r="AW163" i="1"/>
  <c r="AW17" i="1" s="1"/>
  <c r="BR161" i="1"/>
  <c r="BR15" i="1"/>
  <c r="BI16" i="1"/>
  <c r="BI163" i="1"/>
  <c r="BI17" i="1" s="1"/>
  <c r="BO161" i="1"/>
  <c r="BO15" i="1"/>
  <c r="J16" i="1"/>
  <c r="BQ161" i="1"/>
  <c r="BQ15" i="1"/>
  <c r="I16" i="1"/>
  <c r="I163" i="1"/>
  <c r="I17" i="1" s="1"/>
  <c r="BF16" i="1"/>
  <c r="BF163" i="1"/>
  <c r="BF17" i="1" s="1"/>
  <c r="BA16" i="1"/>
  <c r="BA163" i="1"/>
  <c r="BA17" i="1" s="1"/>
  <c r="BV159" i="1"/>
  <c r="BV161" i="1" s="1"/>
  <c r="BV163" i="1" s="1"/>
  <c r="M161" i="1"/>
  <c r="M16" i="1" s="1"/>
  <c r="M15" i="1"/>
  <c r="BT163" i="1"/>
  <c r="BT17" i="1" s="1"/>
  <c r="BT16" i="1"/>
  <c r="AY163" i="1"/>
  <c r="AY17" i="1" s="1"/>
  <c r="AY16" i="1"/>
  <c r="BC16" i="1"/>
  <c r="BC163" i="1"/>
  <c r="BC17" i="1" s="1"/>
  <c r="AN161" i="1"/>
  <c r="AN15" i="1"/>
  <c r="AS161" i="1"/>
  <c r="AS15" i="1"/>
  <c r="AT16" i="1"/>
  <c r="AT163" i="1"/>
  <c r="AT17" i="1" s="1"/>
  <c r="AQ161" i="1"/>
  <c r="AQ15" i="1"/>
  <c r="H157" i="1"/>
  <c r="H159" i="1"/>
  <c r="K159" i="1"/>
  <c r="G157" i="1"/>
  <c r="BX157" i="1"/>
  <c r="BY157" i="1"/>
  <c r="BV15" i="1" l="1"/>
  <c r="BQ16" i="1"/>
  <c r="BQ163" i="1"/>
  <c r="BQ17" i="1" s="1"/>
  <c r="BJ16" i="1"/>
  <c r="BJ163" i="1"/>
  <c r="BJ17" i="1" s="1"/>
  <c r="BS16" i="1"/>
  <c r="BS163" i="1"/>
  <c r="BS17" i="1" s="1"/>
  <c r="BR16" i="1"/>
  <c r="BR163" i="1"/>
  <c r="BR17" i="1" s="1"/>
  <c r="M163" i="1"/>
  <c r="M17" i="1" s="1"/>
  <c r="G14" i="1"/>
  <c r="N161" i="1"/>
  <c r="H161" i="1" s="1"/>
  <c r="N15" i="1"/>
  <c r="H15" i="1" s="1"/>
  <c r="BY14" i="1"/>
  <c r="AR163" i="1"/>
  <c r="AR17" i="1" s="1"/>
  <c r="AR16" i="1"/>
  <c r="BN163" i="1"/>
  <c r="BN17" i="1" s="1"/>
  <c r="BN16" i="1"/>
  <c r="BX159" i="1"/>
  <c r="BX161" i="1" s="1"/>
  <c r="BO16" i="1"/>
  <c r="BO163" i="1"/>
  <c r="BO17" i="1" s="1"/>
  <c r="AP16" i="1"/>
  <c r="AP163" i="1"/>
  <c r="AP17" i="1" s="1"/>
  <c r="L161" i="1"/>
  <c r="L15" i="1"/>
  <c r="K161" i="1"/>
  <c r="K16" i="1" s="1"/>
  <c r="K15" i="1"/>
  <c r="BY159" i="1"/>
  <c r="BY161" i="1" s="1"/>
  <c r="AN16" i="1"/>
  <c r="AN163" i="1"/>
  <c r="AN17" i="1" s="1"/>
  <c r="BW15" i="1"/>
  <c r="AS16" i="1"/>
  <c r="AS163" i="1"/>
  <c r="AS17" i="1" s="1"/>
  <c r="BK16" i="1"/>
  <c r="BK163" i="1"/>
  <c r="BK17" i="1" s="1"/>
  <c r="AM16" i="1"/>
  <c r="AM163" i="1"/>
  <c r="AM17" i="1" s="1"/>
  <c r="AQ16" i="1"/>
  <c r="AQ163" i="1"/>
  <c r="AQ17" i="1" s="1"/>
  <c r="AO16" i="1"/>
  <c r="AO163" i="1"/>
  <c r="AO17" i="1" s="1"/>
  <c r="G159" i="1"/>
  <c r="BV17" i="1" l="1"/>
  <c r="BV16" i="1"/>
  <c r="G15" i="1"/>
  <c r="BY163" i="1"/>
  <c r="N16" i="1"/>
  <c r="H16" i="1" s="1"/>
  <c r="N163" i="1"/>
  <c r="BX163" i="1"/>
  <c r="BW17" i="1"/>
  <c r="BY15" i="1"/>
  <c r="BW16" i="1"/>
  <c r="L16" i="1"/>
  <c r="L163" i="1"/>
  <c r="L17" i="1" s="1"/>
  <c r="BX15" i="1"/>
  <c r="K163" i="1"/>
  <c r="G161" i="1"/>
  <c r="BX16" i="1" l="1"/>
  <c r="G16" i="1"/>
  <c r="G163" i="1"/>
  <c r="K17" i="1"/>
  <c r="N17" i="1"/>
  <c r="H17" i="1" s="1"/>
  <c r="H163" i="1"/>
  <c r="BY16" i="1"/>
  <c r="G17" i="1" l="1"/>
  <c r="BX17" i="1"/>
  <c r="BY17" i="1"/>
  <c r="I17" i="3" l="1"/>
  <c r="DP17" i="3" l="1"/>
  <c r="CQ17" i="3"/>
  <c r="CS17" i="3"/>
  <c r="CM17" i="3"/>
  <c r="CR17" i="3"/>
  <c r="CO17" i="3"/>
  <c r="CT17" i="3"/>
  <c r="CN17" i="3"/>
  <c r="DT17" i="3"/>
  <c r="DS17" i="3"/>
  <c r="DE17" i="3"/>
  <c r="CU17" i="3"/>
  <c r="DI17" i="3"/>
  <c r="CZ17" i="3"/>
  <c r="CP17" i="3"/>
  <c r="DN17" i="3"/>
  <c r="DK17" i="3"/>
  <c r="DJ17" i="3"/>
  <c r="CY17" i="3"/>
  <c r="DF17" i="3"/>
  <c r="DB17" i="3"/>
  <c r="DG17" i="3"/>
  <c r="CV17" i="3"/>
  <c r="DH17" i="3"/>
  <c r="CX17" i="3"/>
  <c r="DA17" i="3"/>
  <c r="DR17" i="3"/>
  <c r="DD17" i="3"/>
  <c r="CW17" i="3"/>
  <c r="DQ17" i="3"/>
  <c r="DO17" i="3"/>
  <c r="DM17" i="3"/>
  <c r="DC17" i="3"/>
  <c r="DL17" i="3"/>
  <c r="J17" i="3"/>
  <c r="H17" i="3"/>
  <c r="F17" i="3" s="1"/>
  <c r="G17" i="3" l="1"/>
  <c r="CL17" i="3"/>
  <c r="DV17" i="3" s="1"/>
  <c r="DX17" i="3" s="1"/>
  <c r="CK17" i="3"/>
  <c r="DU17" i="3" s="1"/>
  <c r="DW17" i="3" s="1"/>
</calcChain>
</file>

<file path=xl/sharedStrings.xml><?xml version="1.0" encoding="utf-8"?>
<sst xmlns="http://schemas.openxmlformats.org/spreadsheetml/2006/main" count="995" uniqueCount="354">
  <si>
    <t>Feed the Future Bangladesh Aquaculture Activity  Sub-Grant Budget</t>
  </si>
  <si>
    <t>Name of Organization:</t>
  </si>
  <si>
    <t xml:space="preserve">Competition Reference Number: </t>
  </si>
  <si>
    <t>Activity Title:</t>
  </si>
  <si>
    <t>Period of Performance: DDMMYYYY to DDMMYYYY</t>
  </si>
  <si>
    <t>Budget:</t>
  </si>
  <si>
    <t>No of units</t>
  </si>
  <si>
    <t>Investment Ratio</t>
  </si>
  <si>
    <t>Total Cost BDT</t>
  </si>
  <si>
    <t>WorldFish</t>
  </si>
  <si>
    <t>Sub-Grantee</t>
  </si>
  <si>
    <t>Monthly units allocation</t>
  </si>
  <si>
    <t>Month-01</t>
  </si>
  <si>
    <t>Month-02</t>
  </si>
  <si>
    <t>Month-03</t>
  </si>
  <si>
    <t>Month-04</t>
  </si>
  <si>
    <t>Month-05</t>
  </si>
  <si>
    <t>Month-06</t>
  </si>
  <si>
    <t>Month-07</t>
  </si>
  <si>
    <t>Month-08</t>
  </si>
  <si>
    <t>Month-09</t>
  </si>
  <si>
    <t>Month-10</t>
  </si>
  <si>
    <t>Month-11</t>
  </si>
  <si>
    <t>Month-12</t>
  </si>
  <si>
    <t>Month-13</t>
  </si>
  <si>
    <t>Month-14</t>
  </si>
  <si>
    <t>Month-15</t>
  </si>
  <si>
    <t>Month-16</t>
  </si>
  <si>
    <t>Month-17</t>
  </si>
  <si>
    <t>Month-18</t>
  </si>
  <si>
    <t>Total Expenses</t>
  </si>
  <si>
    <t>Variance</t>
  </si>
  <si>
    <t>#</t>
  </si>
  <si>
    <t>Position of Project Staffs</t>
  </si>
  <si>
    <t>LOE/ #</t>
  </si>
  <si>
    <t>UNIT COST
(Excluding VAT)</t>
  </si>
  <si>
    <t>Cash Contributions</t>
  </si>
  <si>
    <t>In kind contributions</t>
  </si>
  <si>
    <t>% of WorldFish</t>
  </si>
  <si>
    <t>% of Grantee</t>
  </si>
  <si>
    <t>Estimated Total VAT Amount</t>
  </si>
  <si>
    <t>Remarks &amp; Budget Note</t>
  </si>
  <si>
    <t>Total Allocation</t>
  </si>
  <si>
    <t>Remarks</t>
  </si>
  <si>
    <t>A</t>
  </si>
  <si>
    <t>Staffs Salary</t>
  </si>
  <si>
    <t>B</t>
  </si>
  <si>
    <t>Staffs Benefits</t>
  </si>
  <si>
    <t>C</t>
  </si>
  <si>
    <t>Equipment, Supplies and Operation Cost</t>
  </si>
  <si>
    <t>D</t>
  </si>
  <si>
    <t>Travel</t>
  </si>
  <si>
    <t>E</t>
  </si>
  <si>
    <t>Activity Cost</t>
  </si>
  <si>
    <t>F</t>
  </si>
  <si>
    <t>Direct Cost</t>
  </si>
  <si>
    <t>G</t>
  </si>
  <si>
    <t>Others Cost</t>
  </si>
  <si>
    <t>H</t>
  </si>
  <si>
    <t>Direct Cost (BDT)</t>
  </si>
  <si>
    <t>I</t>
  </si>
  <si>
    <t>Direct Cost (USD)</t>
  </si>
  <si>
    <t>Note/ Remark:</t>
  </si>
  <si>
    <t>Submitted by</t>
  </si>
  <si>
    <t>Signature</t>
  </si>
  <si>
    <t>Name</t>
  </si>
  <si>
    <t>Designation</t>
  </si>
  <si>
    <t>Detailed Budget:</t>
  </si>
  <si>
    <t>1</t>
  </si>
  <si>
    <t>1.1</t>
  </si>
  <si>
    <t>Position-01</t>
  </si>
  <si>
    <t>1.2</t>
  </si>
  <si>
    <t>Position-02</t>
  </si>
  <si>
    <t>1.3</t>
  </si>
  <si>
    <t>Position-03</t>
  </si>
  <si>
    <t>1.4</t>
  </si>
  <si>
    <t>Position-04</t>
  </si>
  <si>
    <t>1.5</t>
  </si>
  <si>
    <t>Position-05</t>
  </si>
  <si>
    <t>1.6</t>
  </si>
  <si>
    <t>Position-06</t>
  </si>
  <si>
    <t>1.7</t>
  </si>
  <si>
    <t>Position-07</t>
  </si>
  <si>
    <t>1.8</t>
  </si>
  <si>
    <t>Position-08</t>
  </si>
  <si>
    <t>1.9</t>
  </si>
  <si>
    <t>Position-09</t>
  </si>
  <si>
    <t>1.10</t>
  </si>
  <si>
    <t>Position-10</t>
  </si>
  <si>
    <t>1.11</t>
  </si>
  <si>
    <t>Position-11</t>
  </si>
  <si>
    <t>1.12</t>
  </si>
  <si>
    <t>Position-12</t>
  </si>
  <si>
    <t>Sub-Total of Staffs Salary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</si>
  <si>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</si>
  <si>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</si>
  <si>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</si>
  <si>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</si>
  <si>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</si>
  <si>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</si>
  <si>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</si>
  <si>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</si>
  <si>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</si>
  <si>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</si>
  <si>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</si>
  <si>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</si>
  <si>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</si>
  <si>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Sub-Total of Staffs Benefits</t>
  </si>
  <si>
    <t>3</t>
  </si>
  <si>
    <t>3.1</t>
  </si>
  <si>
    <t>Item-01</t>
  </si>
  <si>
    <t>3.2</t>
  </si>
  <si>
    <t>Item-02</t>
  </si>
  <si>
    <t>3.3</t>
  </si>
  <si>
    <t>Item-03</t>
  </si>
  <si>
    <t>3.4</t>
  </si>
  <si>
    <t>Item-04</t>
  </si>
  <si>
    <t>3.5</t>
  </si>
  <si>
    <t>Item-05</t>
  </si>
  <si>
    <t>3.6</t>
  </si>
  <si>
    <t>Item-06</t>
  </si>
  <si>
    <t>3.7</t>
  </si>
  <si>
    <t>Item-07</t>
  </si>
  <si>
    <t>3.8</t>
  </si>
  <si>
    <t>Item-08</t>
  </si>
  <si>
    <t>3.9</t>
  </si>
  <si>
    <t>Item-09</t>
  </si>
  <si>
    <t>3.10</t>
  </si>
  <si>
    <t>Item-10</t>
  </si>
  <si>
    <t>3.11</t>
  </si>
  <si>
    <t>Item-11</t>
  </si>
  <si>
    <t>3.12</t>
  </si>
  <si>
    <t>Item-12</t>
  </si>
  <si>
    <t>Sub-Total of Equipment, Supplies and Operation Cost</t>
  </si>
  <si>
    <t>4</t>
  </si>
  <si>
    <t>4.1</t>
  </si>
  <si>
    <t>Local Travel</t>
  </si>
  <si>
    <t>4.2</t>
  </si>
  <si>
    <t>Perdiem</t>
  </si>
  <si>
    <t>4.3</t>
  </si>
  <si>
    <t>Accommodation</t>
  </si>
  <si>
    <t>4.4</t>
  </si>
  <si>
    <t>Vehicle Rent</t>
  </si>
  <si>
    <t>4.5</t>
  </si>
  <si>
    <t>Motorcycle Fuel &amp; Maintenance</t>
  </si>
  <si>
    <t>4.6</t>
  </si>
  <si>
    <t>4.7</t>
  </si>
  <si>
    <t>4.8</t>
  </si>
  <si>
    <t>4.9</t>
  </si>
  <si>
    <t>4.10</t>
  </si>
  <si>
    <t>4.11</t>
  </si>
  <si>
    <t>4.12</t>
  </si>
  <si>
    <t>Sub-Total of Travel</t>
  </si>
  <si>
    <t>5</t>
  </si>
  <si>
    <t>5.1</t>
  </si>
  <si>
    <t>Activity-01</t>
  </si>
  <si>
    <t>5.1.1</t>
  </si>
  <si>
    <t>5.1.2</t>
  </si>
  <si>
    <t>5.1.3</t>
  </si>
  <si>
    <t>5.1.4</t>
  </si>
  <si>
    <t>5.1.5</t>
  </si>
  <si>
    <t>Sub-Total of Activity-01</t>
  </si>
  <si>
    <t>5.2</t>
  </si>
  <si>
    <t>Activity-02</t>
  </si>
  <si>
    <t>5.2.1</t>
  </si>
  <si>
    <t>5.2.2</t>
  </si>
  <si>
    <t>5.2.3</t>
  </si>
  <si>
    <t>5.2.4</t>
  </si>
  <si>
    <t>5.2.5</t>
  </si>
  <si>
    <t>Sub-Total of Activity-02</t>
  </si>
  <si>
    <t>5.3</t>
  </si>
  <si>
    <t>Activity-03</t>
  </si>
  <si>
    <t>5.3.1</t>
  </si>
  <si>
    <t>5.3.2</t>
  </si>
  <si>
    <t>5.3.3</t>
  </si>
  <si>
    <t>5.3.4</t>
  </si>
  <si>
    <t>5.3.5</t>
  </si>
  <si>
    <t>Sub-Total of Activity-03</t>
  </si>
  <si>
    <t>5.4</t>
  </si>
  <si>
    <t>Activity-04</t>
  </si>
  <si>
    <t>5.4.1</t>
  </si>
  <si>
    <t>5.4.2</t>
  </si>
  <si>
    <t>5.4.3</t>
  </si>
  <si>
    <t>5.4.4</t>
  </si>
  <si>
    <t>5.4.5</t>
  </si>
  <si>
    <t>Sub-Total of Activity-04</t>
  </si>
  <si>
    <t>5.5</t>
  </si>
  <si>
    <t>Activity-05</t>
  </si>
  <si>
    <t>5.5.1</t>
  </si>
  <si>
    <t>5.5.2</t>
  </si>
  <si>
    <t>5.5.3</t>
  </si>
  <si>
    <t>5.5.4</t>
  </si>
  <si>
    <t>5.5.5</t>
  </si>
  <si>
    <t>Sub-Total of Activity-05</t>
  </si>
  <si>
    <t>5.6</t>
  </si>
  <si>
    <t>Activity-06</t>
  </si>
  <si>
    <t>5.6.1</t>
  </si>
  <si>
    <t>5.6.2</t>
  </si>
  <si>
    <t>5.6.3</t>
  </si>
  <si>
    <t>5.6.4</t>
  </si>
  <si>
    <t>5.6.5</t>
  </si>
  <si>
    <t>Sub-Total of Activity-06</t>
  </si>
  <si>
    <t>5.7</t>
  </si>
  <si>
    <t>Activity-07</t>
  </si>
  <si>
    <t>5.7.1</t>
  </si>
  <si>
    <t>5.7.2</t>
  </si>
  <si>
    <t>5.7.3</t>
  </si>
  <si>
    <t>5.7.4</t>
  </si>
  <si>
    <t>5.7.5</t>
  </si>
  <si>
    <t>Sub-Total of Activity-07</t>
  </si>
  <si>
    <t>5.8</t>
  </si>
  <si>
    <t>Activity-08</t>
  </si>
  <si>
    <t>5.8.1</t>
  </si>
  <si>
    <t>5.8.2</t>
  </si>
  <si>
    <t>5.8.3</t>
  </si>
  <si>
    <t>5.8.4</t>
  </si>
  <si>
    <t>5.8.5</t>
  </si>
  <si>
    <t>Sub-Total of Activity-08</t>
  </si>
  <si>
    <t>5.9</t>
  </si>
  <si>
    <t>Activity-09</t>
  </si>
  <si>
    <t>5.9.1</t>
  </si>
  <si>
    <t>5.9.2</t>
  </si>
  <si>
    <t>5.9.3</t>
  </si>
  <si>
    <t>5.9.4</t>
  </si>
  <si>
    <t>5.9.5</t>
  </si>
  <si>
    <t>Sub-Total of Activity-09</t>
  </si>
  <si>
    <t>5.10</t>
  </si>
  <si>
    <t>5.10.1</t>
  </si>
  <si>
    <t>5.10.2</t>
  </si>
  <si>
    <t>5.10.3</t>
  </si>
  <si>
    <t>5.10.4</t>
  </si>
  <si>
    <t>5.10.5</t>
  </si>
  <si>
    <t>Sub-Total of Activity-10</t>
  </si>
  <si>
    <t>Sub-Total of Activity Cost</t>
  </si>
  <si>
    <t>Sub-Total of Direct Cost</t>
  </si>
  <si>
    <t>Total of Direct Cost (BDT)</t>
  </si>
  <si>
    <t>Total of Direct Cost (USD)</t>
  </si>
  <si>
    <t>Ex Rate</t>
  </si>
  <si>
    <t>Approved/Original Budget  (June 10, 2021 to June 9, 2022)</t>
  </si>
  <si>
    <t>Contribution/Achievement/Approved/Cumulative expenses (June 10, 2021 to December 31, 2022)</t>
  </si>
  <si>
    <t>Projection of original/approved plan (January 1, 2022 to June 9, 2022)</t>
  </si>
  <si>
    <t>Cost extension period (June 10, 2021 to June 9, 2022)</t>
  </si>
  <si>
    <t>Revised total budget (10 June 2021 to 30 September 2022)</t>
  </si>
  <si>
    <t>FtF BAA Contribution</t>
  </si>
  <si>
    <t>Grantee Contribution</t>
  </si>
  <si>
    <t>Summary Budget</t>
  </si>
  <si>
    <t>Total</t>
  </si>
  <si>
    <t>FtF BAA</t>
  </si>
  <si>
    <t>Grantee</t>
  </si>
  <si>
    <t>Cash</t>
  </si>
  <si>
    <t>Kind</t>
  </si>
  <si>
    <t>Code</t>
  </si>
  <si>
    <t>T</t>
  </si>
  <si>
    <t>TT</t>
  </si>
  <si>
    <t>TT (T)</t>
  </si>
  <si>
    <t>TransNo</t>
  </si>
  <si>
    <t>OrderNo</t>
  </si>
  <si>
    <t>Trans.date</t>
  </si>
  <si>
    <t>Period</t>
  </si>
  <si>
    <t>Ap/Ar ID</t>
  </si>
  <si>
    <t>Ap/Ar ID (T)</t>
  </si>
  <si>
    <t>Account</t>
  </si>
  <si>
    <t>Account (T)</t>
  </si>
  <si>
    <t>Cost Ctr</t>
  </si>
  <si>
    <t>Cost Ctr (T)</t>
  </si>
  <si>
    <t>Project</t>
  </si>
  <si>
    <t>Project (T)</t>
  </si>
  <si>
    <t>Project - Funding Type</t>
  </si>
  <si>
    <t>Project - Funding Type (T)</t>
  </si>
  <si>
    <t>RESNO/Bank Acct/PLA/Asset</t>
  </si>
  <si>
    <t>RESNO/Bank Acct/PLA/Asset (T)</t>
  </si>
  <si>
    <t>PLA Supplier ID</t>
  </si>
  <si>
    <t>PLA Supplier ID (T)</t>
  </si>
  <si>
    <t>BUS</t>
  </si>
  <si>
    <t>BUS (T)</t>
  </si>
  <si>
    <t>GLA Tracking</t>
  </si>
  <si>
    <t>GLA Tracking (T)</t>
  </si>
  <si>
    <t>AEC</t>
  </si>
  <si>
    <t>AEC (T)</t>
  </si>
  <si>
    <t>Entity</t>
  </si>
  <si>
    <t>Entity (T)</t>
  </si>
  <si>
    <t>Text</t>
  </si>
  <si>
    <t>Cur</t>
  </si>
  <si>
    <t>Curr. amount</t>
  </si>
  <si>
    <t>Amount</t>
  </si>
  <si>
    <t>Tax Code</t>
  </si>
  <si>
    <t>Tax Code (T)</t>
  </si>
  <si>
    <t>Supplier Invoice No.</t>
  </si>
  <si>
    <t>External transaction source</t>
  </si>
  <si>
    <t>Updated</t>
  </si>
  <si>
    <t>User</t>
  </si>
  <si>
    <t>User Duty Post</t>
  </si>
  <si>
    <t>Initiator ID (T)</t>
  </si>
  <si>
    <t>AQ</t>
  </si>
  <si>
    <t>Posting of Incoming Invoices</t>
  </si>
  <si>
    <t>BDPR10406</t>
  </si>
  <si>
    <t>Gram Unnayon Sangathon (GRAUS)</t>
  </si>
  <si>
    <t>96202</t>
  </si>
  <si>
    <t>Partners and Collaborators (Expenses) - Non-CGIAR</t>
  </si>
  <si>
    <t>SA</t>
  </si>
  <si>
    <t>Sustainable Aquaculture</t>
  </si>
  <si>
    <t>AG10423</t>
  </si>
  <si>
    <t>Feed the Future Bangladesh Aquaculture Activity (BAA)</t>
  </si>
  <si>
    <t>BLR</t>
  </si>
  <si>
    <t>Bilateral - Restricted</t>
  </si>
  <si>
    <t>PLA12574</t>
  </si>
  <si>
    <t>GRAUS_BAA_Market Actors and Market Channels Development for nutrition sensitive aquaculture in Bandarban</t>
  </si>
  <si>
    <t>BU11188</t>
  </si>
  <si>
    <t>Resilience Focus Area</t>
  </si>
  <si>
    <t>FIXP1001</t>
  </si>
  <si>
    <t>Fixed Price Payment #01</t>
  </si>
  <si>
    <t>G008</t>
  </si>
  <si>
    <t>BD</t>
  </si>
  <si>
    <t>Bangladesh</t>
  </si>
  <si>
    <t>GRAUS-Reimbursement against acceptance of Details Work Plan</t>
  </si>
  <si>
    <t>BDT</t>
  </si>
  <si>
    <t>0</t>
  </si>
  <si>
    <t>N/A</t>
  </si>
  <si>
    <t>Gra/11225/21</t>
  </si>
  <si>
    <t/>
  </si>
  <si>
    <t>Kabir, Hossain</t>
  </si>
  <si>
    <t>FIXP1002</t>
  </si>
  <si>
    <t>Fixed Price Payment #02</t>
  </si>
  <si>
    <t>GRAUS-Reimbursement upon acceptance of 2nd Milestone under BAA Project</t>
  </si>
  <si>
    <t>12 December 2021</t>
  </si>
  <si>
    <t>FIXP1003</t>
  </si>
  <si>
    <t>Fixed Price Payment #03</t>
  </si>
  <si>
    <t>Disbursement for Milestone 3 upon acceptance of Deliverable _BAA</t>
  </si>
  <si>
    <t>06 February 2022</t>
  </si>
  <si>
    <t>Disbursement for Milestone 2  upon acceptance of Deliverable _BAA</t>
  </si>
  <si>
    <t>1st</t>
  </si>
  <si>
    <t>2nd</t>
  </si>
  <si>
    <t>3rd</t>
  </si>
  <si>
    <t>Sept 10, 2021</t>
  </si>
  <si>
    <t>Dec 10, 2021</t>
  </si>
  <si>
    <t>April 10, 2022</t>
  </si>
  <si>
    <t>July 10, 2022</t>
  </si>
  <si>
    <t>Sept 10, 2022</t>
  </si>
  <si>
    <t>Oct 31, 2022</t>
  </si>
  <si>
    <t>Financial Plan</t>
  </si>
  <si>
    <t>Milestone-1 &amp; 2</t>
  </si>
  <si>
    <t>Milestone-3</t>
  </si>
  <si>
    <t>Milestone-4</t>
  </si>
  <si>
    <t>Milestone-5 &amp; 6</t>
  </si>
  <si>
    <t>Milestone-7</t>
  </si>
  <si>
    <t>Milestone-8 &amp; 9</t>
  </si>
  <si>
    <t>Activities</t>
  </si>
  <si>
    <t>Deliverables</t>
  </si>
  <si>
    <t>Submission Date</t>
  </si>
  <si>
    <t>Total Activities</t>
  </si>
  <si>
    <t>Note</t>
  </si>
  <si>
    <t>No of Units</t>
  </si>
  <si>
    <t>Period of Performance:</t>
  </si>
  <si>
    <t>Gantt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</si>
</sst>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[$-409]mmm\-yy;@"/>
    <numFmt numFmtId="167" formatCode="#,##0.00;[Red]\-#,##0.00"/>
    <numFmt numFmtId="168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19">
    <xf numFmtId="0" fontId="0" fillId="0" borderId="0" xfId="0"/>
    <xf numFmtId="0" fontId="6" fillId="0" borderId="0" xfId="0" applyFont="1" applyAlignment="1">
      <alignment vertical="center"/>
    </xf>
    <xf numFmtId="49" fontId="3" fillId="0" borderId="0" xfId="3" applyNumberFormat="1" applyFont="1" applyAlignment="1">
      <alignment vertical="center"/>
    </xf>
    <xf numFmtId="0" fontId="3" fillId="0" borderId="0" xfId="3" applyFont="1" applyAlignment="1">
      <alignment horizontal="left" vertical="center"/>
    </xf>
    <xf numFmtId="43" fontId="2" fillId="0" borderId="0" xfId="1" applyFont="1" applyBorder="1" applyAlignment="1">
      <alignment horizontal="center" vertical="center"/>
    </xf>
    <xf numFmtId="43" fontId="2" fillId="0" borderId="0" xfId="1" applyFont="1" applyBorder="1" applyAlignment="1">
      <alignment vertical="center"/>
    </xf>
    <xf numFmtId="0" fontId="2" fillId="0" borderId="0" xfId="3" applyAlignment="1">
      <alignment vertical="center"/>
    </xf>
    <xf numFmtId="0" fontId="3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1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3" fontId="4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49" fontId="3" fillId="5" borderId="1" xfId="3" applyNumberFormat="1" applyFont="1" applyFill="1" applyBorder="1" applyAlignment="1">
      <alignment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3" applyFont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9" fontId="3" fillId="0" borderId="1" xfId="2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0" fontId="3" fillId="6" borderId="1" xfId="3" applyFont="1" applyFill="1" applyBorder="1" applyAlignment="1">
      <alignment vertical="center"/>
    </xf>
    <xf numFmtId="43" fontId="2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 wrapText="1"/>
    </xf>
    <xf numFmtId="43" fontId="3" fillId="6" borderId="1" xfId="1" applyFont="1" applyFill="1" applyBorder="1" applyAlignment="1">
      <alignment horizontal="center" vertical="center" wrapText="1"/>
    </xf>
    <xf numFmtId="9" fontId="3" fillId="6" borderId="1" xfId="2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/>
    </xf>
    <xf numFmtId="0" fontId="3" fillId="7" borderId="1" xfId="3" applyFont="1" applyFill="1" applyBorder="1" applyAlignment="1">
      <alignment horizontal="left" vertical="center" wrapText="1"/>
    </xf>
    <xf numFmtId="43" fontId="2" fillId="7" borderId="1" xfId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 wrapText="1"/>
    </xf>
    <xf numFmtId="9" fontId="3" fillId="7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9" fontId="3" fillId="2" borderId="1" xfId="2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43" fontId="2" fillId="3" borderId="1" xfId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49" fontId="3" fillId="5" borderId="0" xfId="3" applyNumberFormat="1" applyFont="1" applyFill="1" applyAlignment="1">
      <alignment vertical="center"/>
    </xf>
    <xf numFmtId="0" fontId="4" fillId="5" borderId="0" xfId="0" applyFont="1" applyFill="1" applyAlignment="1">
      <alignment vertical="center"/>
    </xf>
    <xf numFmtId="164" fontId="5" fillId="5" borderId="0" xfId="1" applyNumberFormat="1" applyFont="1" applyFill="1" applyBorder="1" applyAlignment="1">
      <alignment vertical="center"/>
    </xf>
    <xf numFmtId="9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9" fontId="2" fillId="0" borderId="1" xfId="2" applyFont="1" applyFill="1" applyBorder="1" applyAlignment="1">
      <alignment horizontal="center" vertical="center" wrapText="1"/>
    </xf>
    <xf numFmtId="49" fontId="3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/>
    </xf>
    <xf numFmtId="0" fontId="3" fillId="9" borderId="1" xfId="3" applyFont="1" applyFill="1" applyBorder="1" applyAlignment="1">
      <alignment vertical="center"/>
    </xf>
    <xf numFmtId="43" fontId="2" fillId="9" borderId="1" xfId="1" applyFont="1" applyFill="1" applyBorder="1" applyAlignment="1">
      <alignment horizontal="center" vertical="center"/>
    </xf>
    <xf numFmtId="164" fontId="3" fillId="9" borderId="1" xfId="1" applyNumberFormat="1" applyFont="1" applyFill="1" applyBorder="1" applyAlignment="1">
      <alignment horizontal="center" vertical="center" wrapText="1"/>
    </xf>
    <xf numFmtId="43" fontId="3" fillId="9" borderId="1" xfId="1" applyFont="1" applyFill="1" applyBorder="1" applyAlignment="1">
      <alignment horizontal="center" vertical="center" wrapText="1"/>
    </xf>
    <xf numFmtId="9" fontId="3" fillId="9" borderId="1" xfId="2" applyFont="1" applyFill="1" applyBorder="1" applyAlignment="1">
      <alignment horizontal="center" vertical="center" wrapText="1"/>
    </xf>
    <xf numFmtId="164" fontId="3" fillId="7" borderId="1" xfId="1" applyNumberFormat="1" applyFont="1" applyFill="1" applyBorder="1" applyAlignment="1">
      <alignment horizontal="center" vertical="center" wrapText="1"/>
    </xf>
    <xf numFmtId="9" fontId="2" fillId="7" borderId="1" xfId="2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vertical="center"/>
    </xf>
    <xf numFmtId="9" fontId="2" fillId="0" borderId="1" xfId="2" applyFont="1" applyFill="1" applyBorder="1" applyAlignment="1">
      <alignment horizontal="center" vertical="center"/>
    </xf>
    <xf numFmtId="9" fontId="2" fillId="0" borderId="1" xfId="2" applyFont="1" applyBorder="1" applyAlignment="1">
      <alignment horizontal="center" vertical="center" wrapText="1"/>
    </xf>
    <xf numFmtId="43" fontId="3" fillId="7" borderId="1" xfId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2" fillId="5" borderId="1" xfId="1" applyFont="1" applyFill="1" applyBorder="1" applyAlignment="1">
      <alignment vertical="center"/>
    </xf>
    <xf numFmtId="164" fontId="2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164" fontId="3" fillId="7" borderId="1" xfId="1" applyNumberFormat="1" applyFont="1" applyFill="1" applyBorder="1" applyAlignment="1">
      <alignment vertical="center"/>
    </xf>
    <xf numFmtId="164" fontId="2" fillId="7" borderId="1" xfId="1" applyNumberFormat="1" applyFont="1" applyFill="1" applyBorder="1" applyAlignment="1">
      <alignment horizontal="center" vertical="center"/>
    </xf>
    <xf numFmtId="164" fontId="3" fillId="7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43" fontId="2" fillId="7" borderId="1" xfId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164" fontId="3" fillId="0" borderId="0" xfId="1" applyNumberFormat="1" applyFont="1" applyBorder="1" applyAlignment="1">
      <alignment vertical="center"/>
    </xf>
    <xf numFmtId="43" fontId="2" fillId="5" borderId="1" xfId="1" applyFont="1" applyFill="1" applyBorder="1" applyAlignment="1">
      <alignment horizontal="center" vertical="center"/>
    </xf>
    <xf numFmtId="49" fontId="9" fillId="13" borderId="0" xfId="0" applyNumberFormat="1" applyFont="1" applyFill="1" applyAlignment="1">
      <alignment horizontal="left"/>
    </xf>
    <xf numFmtId="49" fontId="9" fillId="1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4" fontId="0" fillId="0" borderId="0" xfId="0" applyNumberFormat="1"/>
    <xf numFmtId="1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" fontId="9" fillId="13" borderId="0" xfId="0" applyNumberFormat="1" applyFont="1" applyFill="1" applyAlignment="1">
      <alignment horizontal="left"/>
    </xf>
    <xf numFmtId="14" fontId="9" fillId="13" borderId="0" xfId="0" applyNumberFormat="1" applyFont="1" applyFill="1"/>
    <xf numFmtId="1" fontId="9" fillId="13" borderId="0" xfId="0" applyNumberFormat="1" applyFont="1" applyFill="1" applyAlignment="1">
      <alignment horizontal="right"/>
    </xf>
    <xf numFmtId="167" fontId="9" fillId="13" borderId="0" xfId="0" applyNumberFormat="1" applyFont="1" applyFill="1" applyAlignment="1">
      <alignment horizontal="right"/>
    </xf>
    <xf numFmtId="49" fontId="8" fillId="10" borderId="0" xfId="0" applyNumberFormat="1" applyFont="1" applyFill="1" applyAlignment="1">
      <alignment horizontal="right"/>
    </xf>
    <xf numFmtId="49" fontId="8" fillId="10" borderId="0" xfId="0" applyNumberFormat="1" applyFont="1" applyFill="1" applyAlignment="1">
      <alignment horizontal="left"/>
    </xf>
    <xf numFmtId="167" fontId="8" fillId="10" borderId="0" xfId="0" applyNumberFormat="1" applyFont="1" applyFill="1"/>
    <xf numFmtId="168" fontId="8" fillId="10" borderId="0" xfId="0" applyNumberFormat="1" applyFont="1" applyFill="1"/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6" fontId="5" fillId="4" borderId="1" xfId="1" applyNumberFormat="1" applyFont="1" applyFill="1" applyBorder="1" applyAlignment="1">
      <alignment horizontal="center" vertical="center" wrapText="1"/>
    </xf>
    <xf numFmtId="0" fontId="2" fillId="0" borderId="1" xfId="3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5" fillId="0" borderId="1" xfId="5" applyNumberFormat="1" applyFont="1" applyBorder="1" applyAlignment="1">
      <alignment vertical="center"/>
    </xf>
    <xf numFmtId="43" fontId="3" fillId="2" borderId="1" xfId="5" applyFont="1" applyFill="1" applyBorder="1" applyAlignment="1">
      <alignment horizontal="center" vertical="center" wrapText="1"/>
    </xf>
    <xf numFmtId="164" fontId="3" fillId="2" borderId="1" xfId="5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vertical="center"/>
    </xf>
    <xf numFmtId="49" fontId="3" fillId="5" borderId="1" xfId="1" applyNumberFormat="1" applyFont="1" applyFill="1" applyBorder="1" applyAlignment="1">
      <alignment horizontal="center" vertical="center"/>
    </xf>
    <xf numFmtId="49" fontId="3" fillId="4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49" fontId="3" fillId="7" borderId="1" xfId="1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5" fontId="2" fillId="0" borderId="0" xfId="3" applyNumberFormat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5" fontId="4" fillId="0" borderId="0" xfId="1" applyNumberFormat="1" applyFont="1" applyBorder="1" applyAlignment="1">
      <alignment horizontal="center" vertical="center" wrapText="1"/>
    </xf>
    <xf numFmtId="49" fontId="3" fillId="5" borderId="0" xfId="3" applyNumberFormat="1" applyFont="1" applyFill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5" borderId="0" xfId="0" quotePrefix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5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3" fontId="3" fillId="5" borderId="1" xfId="1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 vertical="center"/>
    </xf>
    <xf numFmtId="49" fontId="3" fillId="4" borderId="1" xfId="3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3" fontId="3" fillId="5" borderId="1" xfId="1" applyFont="1" applyFill="1" applyBorder="1" applyAlignment="1">
      <alignment horizontal="center" vertical="center"/>
    </xf>
    <xf numFmtId="43" fontId="3" fillId="7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15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5" borderId="1" xfId="3" applyFont="1" applyFill="1" applyBorder="1" applyAlignment="1">
      <alignment horizontal="left" vertical="center"/>
    </xf>
    <xf numFmtId="43" fontId="2" fillId="5" borderId="1" xfId="1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9" fontId="3" fillId="5" borderId="1" xfId="2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vertical="center"/>
    </xf>
    <xf numFmtId="9" fontId="2" fillId="5" borderId="1" xfId="2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/>
    </xf>
    <xf numFmtId="49" fontId="3" fillId="9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164" fontId="3" fillId="10" borderId="1" xfId="5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 wrapText="1"/>
    </xf>
    <xf numFmtId="9" fontId="5" fillId="5" borderId="1" xfId="2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3" fontId="3" fillId="12" borderId="1" xfId="1" applyFont="1" applyFill="1" applyBorder="1" applyAlignment="1">
      <alignment horizontal="center" vertical="center"/>
    </xf>
    <xf numFmtId="43" fontId="3" fillId="8" borderId="1" xfId="1" applyFont="1" applyFill="1" applyBorder="1" applyAlignment="1">
      <alignment horizontal="center" vertical="center"/>
    </xf>
    <xf numFmtId="9" fontId="3" fillId="5" borderId="1" xfId="2" applyFont="1" applyFill="1" applyBorder="1" applyAlignment="1">
      <alignment horizontal="center" vertical="center"/>
    </xf>
    <xf numFmtId="166" fontId="3" fillId="10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43" fontId="3" fillId="7" borderId="2" xfId="1" applyFont="1" applyFill="1" applyBorder="1" applyAlignment="1">
      <alignment horizontal="center" vertical="center"/>
    </xf>
    <xf numFmtId="43" fontId="3" fillId="7" borderId="3" xfId="1" applyFont="1" applyFill="1" applyBorder="1" applyAlignment="1">
      <alignment horizontal="center" vertical="center"/>
    </xf>
    <xf numFmtId="43" fontId="3" fillId="15" borderId="2" xfId="1" applyFont="1" applyFill="1" applyBorder="1" applyAlignment="1">
      <alignment horizontal="center" vertical="center"/>
    </xf>
    <xf numFmtId="43" fontId="3" fillId="15" borderId="3" xfId="1" applyFont="1" applyFill="1" applyBorder="1" applyAlignment="1">
      <alignment horizontal="center" vertical="center"/>
    </xf>
    <xf numFmtId="43" fontId="3" fillId="15" borderId="1" xfId="1" applyFont="1" applyFill="1" applyBorder="1" applyAlignment="1">
      <alignment horizontal="center" vertical="center"/>
    </xf>
    <xf numFmtId="43" fontId="3" fillId="11" borderId="1" xfId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164" fontId="10" fillId="10" borderId="1" xfId="5" applyNumberFormat="1" applyFont="1" applyFill="1" applyBorder="1" applyAlignment="1">
      <alignment horizontal="center" vertical="center"/>
    </xf>
    <xf numFmtId="164" fontId="3" fillId="10" borderId="1" xfId="1" applyNumberFormat="1" applyFont="1" applyFill="1" applyBorder="1" applyAlignment="1">
      <alignment horizontal="center" vertical="center"/>
    </xf>
    <xf numFmtId="164" fontId="3" fillId="10" borderId="1" xfId="5" applyNumberFormat="1" applyFont="1" applyFill="1" applyBorder="1" applyAlignment="1">
      <alignment horizontal="center" vertical="center"/>
    </xf>
  </cellXfs>
  <cellStyles count="6">
    <cellStyle name="Comma" xfId="1" builtinId="3"/>
    <cellStyle name="Comma 2" xfId="4"/>
    <cellStyle name="Comma 3" xfId="5"/>
    <cellStyle name="Normal" xfId="0" builtinId="0"/>
    <cellStyle name="Normal 4" xfId="3"/>
    <cellStyle name="Percent" xfId="2" builtinId="5"/>
  </cellStyles>
  <dxfs count="1">
    <dxf>
      <fill>
        <patternFill patternType="solid">
          <fgColor rgb="FFD6DCE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63"/>
  <sheetViews>
    <sheetView view="pageBreakPreview" zoomScaleNormal="100" zoomScaleSheetLayoutView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B84" sqref="B84"/>
    </sheetView>
  </sheetViews>
  <sheetFormatPr defaultColWidth="9.1796875" defaultRowHeight="13" x14ac:dyDescent="0.35"/>
  <cols>
    <col min="1" max="1" width="6.54296875" style="12" customWidth="1"/>
    <col min="2" max="2" width="16.81640625" style="8" customWidth="1"/>
    <col min="3" max="3" width="7.81640625" style="13" customWidth="1"/>
    <col min="4" max="5" width="11.1796875" style="13" customWidth="1"/>
    <col min="6" max="6" width="9.453125" style="14" customWidth="1"/>
    <col min="7" max="8" width="9.81640625" style="8" customWidth="1"/>
    <col min="9" max="10" width="11.81640625" style="11" customWidth="1"/>
    <col min="11" max="15" width="11.81640625" style="9" customWidth="1"/>
    <col min="16" max="16" width="16" style="8" customWidth="1"/>
    <col min="17" max="34" width="8.7265625" style="9" customWidth="1"/>
    <col min="35" max="36" width="8.7265625" style="14" customWidth="1"/>
    <col min="37" max="37" width="8.7265625" style="9" customWidth="1"/>
    <col min="38" max="77" width="13.1796875" style="9" customWidth="1"/>
    <col min="78" max="16384" width="9.1796875" style="8"/>
  </cols>
  <sheetData>
    <row r="1" spans="1:77" x14ac:dyDescent="0.35">
      <c r="A1" s="2"/>
      <c r="B1" s="3" t="s">
        <v>0</v>
      </c>
      <c r="C1" s="4"/>
      <c r="D1" s="5"/>
      <c r="E1" s="5"/>
      <c r="F1" s="5"/>
      <c r="G1" s="6"/>
      <c r="H1" s="6"/>
      <c r="I1" s="7"/>
      <c r="J1" s="7"/>
      <c r="K1" s="6"/>
      <c r="L1" s="6"/>
      <c r="M1" s="6"/>
      <c r="N1" s="6"/>
      <c r="O1" s="6"/>
    </row>
    <row r="2" spans="1:77" x14ac:dyDescent="0.35">
      <c r="A2" s="2"/>
      <c r="B2" s="3" t="s">
        <v>1</v>
      </c>
      <c r="C2" s="4"/>
      <c r="D2" s="5"/>
      <c r="E2" s="5"/>
      <c r="F2" s="5"/>
      <c r="G2" s="6"/>
      <c r="H2" s="6"/>
      <c r="I2" s="7"/>
      <c r="J2" s="7"/>
      <c r="K2" s="6"/>
      <c r="L2" s="6"/>
      <c r="M2" s="6"/>
      <c r="N2" s="6"/>
      <c r="O2" s="6"/>
    </row>
    <row r="3" spans="1:77" x14ac:dyDescent="0.35">
      <c r="A3" s="2"/>
      <c r="B3" s="3" t="s">
        <v>2</v>
      </c>
      <c r="C3" s="4"/>
      <c r="D3" s="5"/>
      <c r="E3" s="5"/>
      <c r="F3" s="5"/>
      <c r="G3" s="6"/>
      <c r="H3" s="6"/>
      <c r="I3" s="7"/>
      <c r="J3" s="7"/>
      <c r="K3" s="6"/>
      <c r="L3" s="6"/>
      <c r="M3" s="6"/>
      <c r="N3" s="6"/>
      <c r="O3" s="6"/>
    </row>
    <row r="4" spans="1:77" x14ac:dyDescent="0.35">
      <c r="A4" s="2"/>
      <c r="B4" s="3" t="s">
        <v>3</v>
      </c>
      <c r="C4" s="4"/>
      <c r="D4" s="5"/>
      <c r="E4" s="5"/>
      <c r="F4" s="5"/>
      <c r="G4" s="6"/>
      <c r="H4" s="6"/>
      <c r="I4" s="7"/>
      <c r="J4" s="7"/>
      <c r="K4" s="6"/>
      <c r="L4" s="6"/>
      <c r="M4" s="6"/>
      <c r="N4" s="6"/>
      <c r="O4" s="6"/>
    </row>
    <row r="5" spans="1:77" x14ac:dyDescent="0.35">
      <c r="A5" s="2"/>
      <c r="B5" s="3" t="s">
        <v>4</v>
      </c>
      <c r="C5" s="4"/>
      <c r="D5" s="5"/>
      <c r="E5" s="5"/>
      <c r="F5" s="5"/>
      <c r="G5" s="6"/>
      <c r="H5" s="6"/>
      <c r="I5" s="7"/>
      <c r="J5" s="7"/>
      <c r="K5" s="6"/>
      <c r="L5" s="6"/>
      <c r="M5" s="6"/>
      <c r="N5" s="6"/>
      <c r="O5" s="6"/>
    </row>
    <row r="6" spans="1:77" x14ac:dyDescent="0.35">
      <c r="A6" s="2"/>
      <c r="B6" s="3"/>
      <c r="C6" s="4"/>
      <c r="D6" s="5"/>
      <c r="E6" s="5"/>
      <c r="F6" s="5"/>
      <c r="G6" s="6"/>
      <c r="H6" s="6"/>
      <c r="I6" s="7"/>
      <c r="J6" s="7"/>
      <c r="K6" s="6"/>
      <c r="L6" s="6"/>
      <c r="M6" s="6"/>
      <c r="N6" s="6"/>
      <c r="O6" s="6"/>
    </row>
    <row r="7" spans="1:77" x14ac:dyDescent="0.35">
      <c r="A7" s="16"/>
      <c r="B7" s="16" t="s">
        <v>5</v>
      </c>
      <c r="C7" s="17"/>
      <c r="D7" s="18"/>
      <c r="E7" s="200" t="s">
        <v>6</v>
      </c>
      <c r="F7" s="200"/>
      <c r="G7" s="201" t="s">
        <v>7</v>
      </c>
      <c r="H7" s="201"/>
      <c r="I7" s="202" t="s">
        <v>8</v>
      </c>
      <c r="J7" s="202"/>
      <c r="K7" s="202" t="s">
        <v>9</v>
      </c>
      <c r="L7" s="202"/>
      <c r="M7" s="202" t="s">
        <v>10</v>
      </c>
      <c r="N7" s="202"/>
      <c r="O7" s="19"/>
      <c r="P7" s="19"/>
      <c r="Q7" s="199" t="s">
        <v>11</v>
      </c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8"/>
      <c r="AL7" s="199" t="s">
        <v>12</v>
      </c>
      <c r="AM7" s="199"/>
      <c r="AN7" s="199" t="s">
        <v>13</v>
      </c>
      <c r="AO7" s="199"/>
      <c r="AP7" s="199" t="s">
        <v>14</v>
      </c>
      <c r="AQ7" s="199"/>
      <c r="AR7" s="199" t="s">
        <v>15</v>
      </c>
      <c r="AS7" s="199"/>
      <c r="AT7" s="199" t="s">
        <v>16</v>
      </c>
      <c r="AU7" s="199"/>
      <c r="AV7" s="199" t="s">
        <v>17</v>
      </c>
      <c r="AW7" s="199"/>
      <c r="AX7" s="199" t="s">
        <v>18</v>
      </c>
      <c r="AY7" s="199"/>
      <c r="AZ7" s="199" t="s">
        <v>19</v>
      </c>
      <c r="BA7" s="199"/>
      <c r="BB7" s="199" t="s">
        <v>20</v>
      </c>
      <c r="BC7" s="199"/>
      <c r="BD7" s="199" t="s">
        <v>21</v>
      </c>
      <c r="BE7" s="199"/>
      <c r="BF7" s="199" t="s">
        <v>22</v>
      </c>
      <c r="BG7" s="199"/>
      <c r="BH7" s="199" t="s">
        <v>23</v>
      </c>
      <c r="BI7" s="199"/>
      <c r="BJ7" s="199" t="s">
        <v>24</v>
      </c>
      <c r="BK7" s="199"/>
      <c r="BL7" s="199" t="s">
        <v>25</v>
      </c>
      <c r="BM7" s="199"/>
      <c r="BN7" s="199" t="s">
        <v>26</v>
      </c>
      <c r="BO7" s="199"/>
      <c r="BP7" s="199" t="s">
        <v>27</v>
      </c>
      <c r="BQ7" s="199"/>
      <c r="BR7" s="199" t="s">
        <v>28</v>
      </c>
      <c r="BS7" s="199"/>
      <c r="BT7" s="199" t="s">
        <v>29</v>
      </c>
      <c r="BU7" s="199"/>
      <c r="BV7" s="199" t="s">
        <v>30</v>
      </c>
      <c r="BW7" s="199"/>
      <c r="BX7" s="199" t="s">
        <v>31</v>
      </c>
      <c r="BY7" s="199"/>
    </row>
    <row r="8" spans="1:77" s="10" customFormat="1" ht="39" x14ac:dyDescent="0.35">
      <c r="A8" s="20" t="s">
        <v>32</v>
      </c>
      <c r="B8" s="21" t="s">
        <v>33</v>
      </c>
      <c r="C8" s="22" t="s">
        <v>34</v>
      </c>
      <c r="D8" s="22" t="s">
        <v>35</v>
      </c>
      <c r="E8" s="23" t="s">
        <v>36</v>
      </c>
      <c r="F8" s="23" t="s">
        <v>37</v>
      </c>
      <c r="G8" s="21" t="s">
        <v>38</v>
      </c>
      <c r="H8" s="21" t="s">
        <v>39</v>
      </c>
      <c r="I8" s="23" t="s">
        <v>36</v>
      </c>
      <c r="J8" s="23" t="s">
        <v>37</v>
      </c>
      <c r="K8" s="23" t="s">
        <v>36</v>
      </c>
      <c r="L8" s="23" t="s">
        <v>37</v>
      </c>
      <c r="M8" s="23" t="s">
        <v>36</v>
      </c>
      <c r="N8" s="23" t="s">
        <v>37</v>
      </c>
      <c r="O8" s="23" t="s">
        <v>40</v>
      </c>
      <c r="P8" s="24" t="s">
        <v>41</v>
      </c>
      <c r="Q8" s="25" t="s">
        <v>12</v>
      </c>
      <c r="R8" s="25" t="s">
        <v>13</v>
      </c>
      <c r="S8" s="25" t="s">
        <v>14</v>
      </c>
      <c r="T8" s="25" t="s">
        <v>15</v>
      </c>
      <c r="U8" s="25" t="s">
        <v>16</v>
      </c>
      <c r="V8" s="25" t="s">
        <v>17</v>
      </c>
      <c r="W8" s="25" t="s">
        <v>18</v>
      </c>
      <c r="X8" s="25" t="s">
        <v>19</v>
      </c>
      <c r="Y8" s="25" t="s">
        <v>20</v>
      </c>
      <c r="Z8" s="25" t="s">
        <v>21</v>
      </c>
      <c r="AA8" s="25" t="s">
        <v>22</v>
      </c>
      <c r="AB8" s="25" t="s">
        <v>23</v>
      </c>
      <c r="AC8" s="25" t="s">
        <v>24</v>
      </c>
      <c r="AD8" s="25" t="s">
        <v>25</v>
      </c>
      <c r="AE8" s="25" t="s">
        <v>26</v>
      </c>
      <c r="AF8" s="25" t="s">
        <v>27</v>
      </c>
      <c r="AG8" s="25" t="s">
        <v>28</v>
      </c>
      <c r="AH8" s="25" t="s">
        <v>29</v>
      </c>
      <c r="AI8" s="26" t="s">
        <v>42</v>
      </c>
      <c r="AJ8" s="27" t="s">
        <v>31</v>
      </c>
      <c r="AK8" s="28" t="s">
        <v>43</v>
      </c>
      <c r="AL8" s="23" t="str">
        <f>K7</f>
        <v>WorldFish</v>
      </c>
      <c r="AM8" s="23" t="str">
        <f>M7</f>
        <v>Sub-Grantee</v>
      </c>
      <c r="AN8" s="23" t="str">
        <f>AL8</f>
        <v>WorldFish</v>
      </c>
      <c r="AO8" s="23" t="str">
        <f>AM8</f>
        <v>Sub-Grantee</v>
      </c>
      <c r="AP8" s="23" t="str">
        <f t="shared" ref="AP8" si="0">AN8</f>
        <v>WorldFish</v>
      </c>
      <c r="AQ8" s="23" t="str">
        <f t="shared" ref="AQ8" si="1">AO8</f>
        <v>Sub-Grantee</v>
      </c>
      <c r="AR8" s="23" t="str">
        <f t="shared" ref="AR8" si="2">AP8</f>
        <v>WorldFish</v>
      </c>
      <c r="AS8" s="23" t="str">
        <f t="shared" ref="AS8" si="3">AQ8</f>
        <v>Sub-Grantee</v>
      </c>
      <c r="AT8" s="23" t="str">
        <f t="shared" ref="AT8" si="4">AR8</f>
        <v>WorldFish</v>
      </c>
      <c r="AU8" s="23" t="str">
        <f t="shared" ref="AU8" si="5">AS8</f>
        <v>Sub-Grantee</v>
      </c>
      <c r="AV8" s="23" t="str">
        <f t="shared" ref="AV8" si="6">AT8</f>
        <v>WorldFish</v>
      </c>
      <c r="AW8" s="23" t="str">
        <f t="shared" ref="AW8" si="7">AU8</f>
        <v>Sub-Grantee</v>
      </c>
      <c r="AX8" s="23" t="str">
        <f t="shared" ref="AX8" si="8">AV8</f>
        <v>WorldFish</v>
      </c>
      <c r="AY8" s="23" t="str">
        <f t="shared" ref="AY8" si="9">AW8</f>
        <v>Sub-Grantee</v>
      </c>
      <c r="AZ8" s="23" t="str">
        <f t="shared" ref="AZ8" si="10">AX8</f>
        <v>WorldFish</v>
      </c>
      <c r="BA8" s="23" t="str">
        <f t="shared" ref="BA8" si="11">AY8</f>
        <v>Sub-Grantee</v>
      </c>
      <c r="BB8" s="23" t="str">
        <f t="shared" ref="BB8" si="12">AZ8</f>
        <v>WorldFish</v>
      </c>
      <c r="BC8" s="23" t="str">
        <f t="shared" ref="BC8" si="13">BA8</f>
        <v>Sub-Grantee</v>
      </c>
      <c r="BD8" s="23" t="str">
        <f t="shared" ref="BD8" si="14">BB8</f>
        <v>WorldFish</v>
      </c>
      <c r="BE8" s="23" t="str">
        <f t="shared" ref="BE8" si="15">BC8</f>
        <v>Sub-Grantee</v>
      </c>
      <c r="BF8" s="23" t="str">
        <f t="shared" ref="BF8" si="16">BD8</f>
        <v>WorldFish</v>
      </c>
      <c r="BG8" s="23" t="str">
        <f t="shared" ref="BG8" si="17">BE8</f>
        <v>Sub-Grantee</v>
      </c>
      <c r="BH8" s="23" t="str">
        <f t="shared" ref="BH8" si="18">BF8</f>
        <v>WorldFish</v>
      </c>
      <c r="BI8" s="23" t="str">
        <f t="shared" ref="BI8" si="19">BG8</f>
        <v>Sub-Grantee</v>
      </c>
      <c r="BJ8" s="23" t="str">
        <f t="shared" ref="BJ8" si="20">BH8</f>
        <v>WorldFish</v>
      </c>
      <c r="BK8" s="23" t="str">
        <f t="shared" ref="BK8" si="21">BI8</f>
        <v>Sub-Grantee</v>
      </c>
      <c r="BL8" s="23" t="str">
        <f t="shared" ref="BL8" si="22">BJ8</f>
        <v>WorldFish</v>
      </c>
      <c r="BM8" s="23" t="str">
        <f t="shared" ref="BM8" si="23">BK8</f>
        <v>Sub-Grantee</v>
      </c>
      <c r="BN8" s="23" t="str">
        <f t="shared" ref="BN8" si="24">BL8</f>
        <v>WorldFish</v>
      </c>
      <c r="BO8" s="23" t="str">
        <f t="shared" ref="BO8" si="25">BM8</f>
        <v>Sub-Grantee</v>
      </c>
      <c r="BP8" s="23" t="str">
        <f t="shared" ref="BP8" si="26">BN8</f>
        <v>WorldFish</v>
      </c>
      <c r="BQ8" s="23" t="str">
        <f t="shared" ref="BQ8" si="27">BO8</f>
        <v>Sub-Grantee</v>
      </c>
      <c r="BR8" s="23" t="str">
        <f t="shared" ref="BR8" si="28">BP8</f>
        <v>WorldFish</v>
      </c>
      <c r="BS8" s="23" t="str">
        <f t="shared" ref="BS8" si="29">BQ8</f>
        <v>Sub-Grantee</v>
      </c>
      <c r="BT8" s="23" t="str">
        <f t="shared" ref="BT8" si="30">BR8</f>
        <v>WorldFish</v>
      </c>
      <c r="BU8" s="23" t="str">
        <f t="shared" ref="BU8" si="31">BS8</f>
        <v>Sub-Grantee</v>
      </c>
      <c r="BV8" s="23" t="str">
        <f t="shared" ref="BV8" si="32">BT8</f>
        <v>WorldFish</v>
      </c>
      <c r="BW8" s="23" t="str">
        <f t="shared" ref="BW8" si="33">BU8</f>
        <v>Sub-Grantee</v>
      </c>
      <c r="BX8" s="23" t="str">
        <f t="shared" ref="BX8" si="34">BV8</f>
        <v>WorldFish</v>
      </c>
      <c r="BY8" s="23" t="str">
        <f t="shared" ref="BY8" si="35">BW8</f>
        <v>Sub-Grantee</v>
      </c>
    </row>
    <row r="9" spans="1:77" s="10" customFormat="1" x14ac:dyDescent="0.35">
      <c r="A9" s="29" t="s">
        <v>44</v>
      </c>
      <c r="B9" s="30" t="s">
        <v>45</v>
      </c>
      <c r="C9" s="31"/>
      <c r="D9" s="32"/>
      <c r="E9" s="32"/>
      <c r="F9" s="33"/>
      <c r="G9" s="34">
        <f>IFERROR((K9+L9)/(I9+J9),0)</f>
        <v>0</v>
      </c>
      <c r="H9" s="34">
        <f t="shared" ref="H9:H17" si="36">IFERROR((M9+N9)/(I9+J9),0)</f>
        <v>0</v>
      </c>
      <c r="I9" s="32">
        <f>ROUND(SUMIF($A$26:$A$163,$A$7:$A$17,I$26:I$163),0)</f>
        <v>0</v>
      </c>
      <c r="J9" s="32">
        <f t="shared" ref="J9:BU10" si="37">ROUND(SUMIF($A$26:$A$163,$A$7:$A$17,J$26:J$163),0)</f>
        <v>0</v>
      </c>
      <c r="K9" s="32">
        <f t="shared" si="37"/>
        <v>0</v>
      </c>
      <c r="L9" s="32">
        <f t="shared" si="37"/>
        <v>0</v>
      </c>
      <c r="M9" s="32">
        <f t="shared" si="37"/>
        <v>0</v>
      </c>
      <c r="N9" s="32">
        <f t="shared" si="37"/>
        <v>0</v>
      </c>
      <c r="O9" s="32">
        <f t="shared" si="37"/>
        <v>0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>
        <f t="shared" si="37"/>
        <v>0</v>
      </c>
      <c r="AM9" s="32">
        <f t="shared" si="37"/>
        <v>0</v>
      </c>
      <c r="AN9" s="32">
        <f t="shared" si="37"/>
        <v>0</v>
      </c>
      <c r="AO9" s="32">
        <f t="shared" si="37"/>
        <v>0</v>
      </c>
      <c r="AP9" s="32">
        <f t="shared" si="37"/>
        <v>0</v>
      </c>
      <c r="AQ9" s="32">
        <f t="shared" si="37"/>
        <v>0</v>
      </c>
      <c r="AR9" s="32">
        <f t="shared" si="37"/>
        <v>0</v>
      </c>
      <c r="AS9" s="32">
        <f t="shared" si="37"/>
        <v>0</v>
      </c>
      <c r="AT9" s="32">
        <f t="shared" si="37"/>
        <v>0</v>
      </c>
      <c r="AU9" s="32">
        <f t="shared" si="37"/>
        <v>0</v>
      </c>
      <c r="AV9" s="32">
        <f t="shared" si="37"/>
        <v>0</v>
      </c>
      <c r="AW9" s="32">
        <f t="shared" si="37"/>
        <v>0</v>
      </c>
      <c r="AX9" s="32">
        <f t="shared" si="37"/>
        <v>0</v>
      </c>
      <c r="AY9" s="32">
        <f t="shared" si="37"/>
        <v>0</v>
      </c>
      <c r="AZ9" s="32">
        <f t="shared" si="37"/>
        <v>0</v>
      </c>
      <c r="BA9" s="32">
        <f t="shared" si="37"/>
        <v>0</v>
      </c>
      <c r="BB9" s="32">
        <f t="shared" si="37"/>
        <v>0</v>
      </c>
      <c r="BC9" s="32">
        <f t="shared" si="37"/>
        <v>0</v>
      </c>
      <c r="BD9" s="32">
        <f t="shared" si="37"/>
        <v>0</v>
      </c>
      <c r="BE9" s="32">
        <f t="shared" si="37"/>
        <v>0</v>
      </c>
      <c r="BF9" s="32">
        <f t="shared" si="37"/>
        <v>0</v>
      </c>
      <c r="BG9" s="32">
        <f t="shared" si="37"/>
        <v>0</v>
      </c>
      <c r="BH9" s="32">
        <f t="shared" si="37"/>
        <v>0</v>
      </c>
      <c r="BI9" s="32">
        <f t="shared" si="37"/>
        <v>0</v>
      </c>
      <c r="BJ9" s="32">
        <f t="shared" si="37"/>
        <v>0</v>
      </c>
      <c r="BK9" s="32">
        <f t="shared" si="37"/>
        <v>0</v>
      </c>
      <c r="BL9" s="32">
        <f t="shared" si="37"/>
        <v>0</v>
      </c>
      <c r="BM9" s="32">
        <f t="shared" si="37"/>
        <v>0</v>
      </c>
      <c r="BN9" s="32">
        <f t="shared" si="37"/>
        <v>0</v>
      </c>
      <c r="BO9" s="32">
        <f t="shared" si="37"/>
        <v>0</v>
      </c>
      <c r="BP9" s="32">
        <f t="shared" si="37"/>
        <v>0</v>
      </c>
      <c r="BQ9" s="32">
        <f t="shared" si="37"/>
        <v>0</v>
      </c>
      <c r="BR9" s="32">
        <f t="shared" si="37"/>
        <v>0</v>
      </c>
      <c r="BS9" s="32">
        <f t="shared" si="37"/>
        <v>0</v>
      </c>
      <c r="BT9" s="32">
        <f t="shared" si="37"/>
        <v>0</v>
      </c>
      <c r="BU9" s="32">
        <f t="shared" si="37"/>
        <v>0</v>
      </c>
      <c r="BV9" s="35">
        <f t="shared" ref="BV9:BV17" si="38">ROUND(AL9+AN9+AP9+AR9+AT9+AV9+AX9+AZ9+BB9+BD9+BF9+BH9+BJ9+BL9+BN9+BP9+BR9+BT9,0)</f>
        <v>0</v>
      </c>
      <c r="BW9" s="35">
        <f t="shared" ref="BW9:BW17" si="39">ROUND(AM9+AO9+AQ9+AS9+AU9+AW9+AY9+BA9+BC9+BE9+BG9+BI9+BK9+BM9+BO9+BQ9+BS9+BU9,0)</f>
        <v>0</v>
      </c>
      <c r="BX9" s="35">
        <f t="shared" ref="BX9:BX17" si="40">ROUND((K9+L9)-BV9,0)</f>
        <v>0</v>
      </c>
      <c r="BY9" s="35">
        <f t="shared" ref="BY9:BY17" si="41">ROUND((M9+N9)-BW9,0)</f>
        <v>0</v>
      </c>
    </row>
    <row r="10" spans="1:77" s="10" customFormat="1" x14ac:dyDescent="0.35">
      <c r="A10" s="29" t="s">
        <v>46</v>
      </c>
      <c r="B10" s="30" t="s">
        <v>47</v>
      </c>
      <c r="C10" s="31"/>
      <c r="D10" s="32"/>
      <c r="E10" s="32"/>
      <c r="F10" s="33"/>
      <c r="G10" s="34">
        <f t="shared" ref="G10:G17" si="42">IFERROR((K10+L10)/(I10+J10),0)</f>
        <v>0</v>
      </c>
      <c r="H10" s="34">
        <f t="shared" si="36"/>
        <v>0</v>
      </c>
      <c r="I10" s="32">
        <f t="shared" ref="I10:O17" si="43">ROUND(SUMIF($A$26:$A$163,$A$7:$A$17,I$26:I$163),0)</f>
        <v>0</v>
      </c>
      <c r="J10" s="32">
        <f t="shared" si="43"/>
        <v>0</v>
      </c>
      <c r="K10" s="32">
        <f t="shared" si="43"/>
        <v>0</v>
      </c>
      <c r="L10" s="32">
        <f t="shared" si="43"/>
        <v>0</v>
      </c>
      <c r="M10" s="32">
        <f t="shared" si="43"/>
        <v>0</v>
      </c>
      <c r="N10" s="32">
        <f t="shared" si="43"/>
        <v>0</v>
      </c>
      <c r="O10" s="32">
        <f t="shared" si="43"/>
        <v>0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>
        <f t="shared" si="37"/>
        <v>0</v>
      </c>
      <c r="AM10" s="32">
        <f t="shared" si="37"/>
        <v>0</v>
      </c>
      <c r="AN10" s="32">
        <f t="shared" si="37"/>
        <v>0</v>
      </c>
      <c r="AO10" s="32">
        <f t="shared" si="37"/>
        <v>0</v>
      </c>
      <c r="AP10" s="32">
        <f t="shared" si="37"/>
        <v>0</v>
      </c>
      <c r="AQ10" s="32">
        <f t="shared" si="37"/>
        <v>0</v>
      </c>
      <c r="AR10" s="32">
        <f t="shared" si="37"/>
        <v>0</v>
      </c>
      <c r="AS10" s="32">
        <f t="shared" si="37"/>
        <v>0</v>
      </c>
      <c r="AT10" s="32">
        <f t="shared" si="37"/>
        <v>0</v>
      </c>
      <c r="AU10" s="32">
        <f t="shared" si="37"/>
        <v>0</v>
      </c>
      <c r="AV10" s="32">
        <f t="shared" si="37"/>
        <v>0</v>
      </c>
      <c r="AW10" s="32">
        <f t="shared" si="37"/>
        <v>0</v>
      </c>
      <c r="AX10" s="32">
        <f t="shared" si="37"/>
        <v>0</v>
      </c>
      <c r="AY10" s="32">
        <f t="shared" si="37"/>
        <v>0</v>
      </c>
      <c r="AZ10" s="32">
        <f t="shared" si="37"/>
        <v>0</v>
      </c>
      <c r="BA10" s="32">
        <f t="shared" si="37"/>
        <v>0</v>
      </c>
      <c r="BB10" s="32">
        <f t="shared" si="37"/>
        <v>0</v>
      </c>
      <c r="BC10" s="32">
        <f t="shared" si="37"/>
        <v>0</v>
      </c>
      <c r="BD10" s="32">
        <f t="shared" si="37"/>
        <v>0</v>
      </c>
      <c r="BE10" s="32">
        <f t="shared" si="37"/>
        <v>0</v>
      </c>
      <c r="BF10" s="32">
        <f t="shared" si="37"/>
        <v>0</v>
      </c>
      <c r="BG10" s="32">
        <f t="shared" si="37"/>
        <v>0</v>
      </c>
      <c r="BH10" s="32">
        <f t="shared" si="37"/>
        <v>0</v>
      </c>
      <c r="BI10" s="32">
        <f t="shared" si="37"/>
        <v>0</v>
      </c>
      <c r="BJ10" s="32">
        <f t="shared" si="37"/>
        <v>0</v>
      </c>
      <c r="BK10" s="32">
        <f t="shared" si="37"/>
        <v>0</v>
      </c>
      <c r="BL10" s="32">
        <f t="shared" si="37"/>
        <v>0</v>
      </c>
      <c r="BM10" s="32">
        <f t="shared" si="37"/>
        <v>0</v>
      </c>
      <c r="BN10" s="32">
        <f t="shared" si="37"/>
        <v>0</v>
      </c>
      <c r="BO10" s="32">
        <f t="shared" si="37"/>
        <v>0</v>
      </c>
      <c r="BP10" s="32">
        <f t="shared" si="37"/>
        <v>0</v>
      </c>
      <c r="BQ10" s="32">
        <f t="shared" si="37"/>
        <v>0</v>
      </c>
      <c r="BR10" s="32">
        <f t="shared" si="37"/>
        <v>0</v>
      </c>
      <c r="BS10" s="32">
        <f t="shared" si="37"/>
        <v>0</v>
      </c>
      <c r="BT10" s="32">
        <f t="shared" si="37"/>
        <v>0</v>
      </c>
      <c r="BU10" s="32">
        <f t="shared" si="37"/>
        <v>0</v>
      </c>
      <c r="BV10" s="35">
        <f t="shared" si="38"/>
        <v>0</v>
      </c>
      <c r="BW10" s="35">
        <f t="shared" si="39"/>
        <v>0</v>
      </c>
      <c r="BX10" s="35">
        <f t="shared" si="40"/>
        <v>0</v>
      </c>
      <c r="BY10" s="35">
        <f t="shared" si="41"/>
        <v>0</v>
      </c>
    </row>
    <row r="11" spans="1:77" s="10" customFormat="1" x14ac:dyDescent="0.35">
      <c r="A11" s="29" t="s">
        <v>48</v>
      </c>
      <c r="B11" s="30" t="s">
        <v>49</v>
      </c>
      <c r="C11" s="31"/>
      <c r="D11" s="32"/>
      <c r="E11" s="32"/>
      <c r="F11" s="33"/>
      <c r="G11" s="34">
        <f t="shared" si="42"/>
        <v>0</v>
      </c>
      <c r="H11" s="34">
        <f t="shared" si="36"/>
        <v>0</v>
      </c>
      <c r="I11" s="32">
        <f t="shared" si="43"/>
        <v>0</v>
      </c>
      <c r="J11" s="32">
        <f t="shared" ref="J11:BU14" si="44">ROUND(SUMIF($A$26:$A$163,$A$7:$A$17,J$26:J$163),0)</f>
        <v>0</v>
      </c>
      <c r="K11" s="32">
        <f t="shared" si="44"/>
        <v>0</v>
      </c>
      <c r="L11" s="32">
        <f t="shared" si="44"/>
        <v>0</v>
      </c>
      <c r="M11" s="32">
        <f t="shared" si="44"/>
        <v>0</v>
      </c>
      <c r="N11" s="32">
        <f t="shared" si="44"/>
        <v>0</v>
      </c>
      <c r="O11" s="32">
        <f t="shared" si="44"/>
        <v>0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>
        <f t="shared" si="44"/>
        <v>0</v>
      </c>
      <c r="AM11" s="32">
        <f t="shared" si="44"/>
        <v>0</v>
      </c>
      <c r="AN11" s="32">
        <f t="shared" si="44"/>
        <v>0</v>
      </c>
      <c r="AO11" s="32">
        <f t="shared" si="44"/>
        <v>0</v>
      </c>
      <c r="AP11" s="32">
        <f t="shared" si="44"/>
        <v>0</v>
      </c>
      <c r="AQ11" s="32">
        <f t="shared" si="44"/>
        <v>0</v>
      </c>
      <c r="AR11" s="32">
        <f t="shared" si="44"/>
        <v>0</v>
      </c>
      <c r="AS11" s="32">
        <f t="shared" si="44"/>
        <v>0</v>
      </c>
      <c r="AT11" s="32">
        <f t="shared" si="44"/>
        <v>0</v>
      </c>
      <c r="AU11" s="32">
        <f t="shared" si="44"/>
        <v>0</v>
      </c>
      <c r="AV11" s="32">
        <f t="shared" si="44"/>
        <v>0</v>
      </c>
      <c r="AW11" s="32">
        <f t="shared" si="44"/>
        <v>0</v>
      </c>
      <c r="AX11" s="32">
        <f t="shared" si="44"/>
        <v>0</v>
      </c>
      <c r="AY11" s="32">
        <f t="shared" si="44"/>
        <v>0</v>
      </c>
      <c r="AZ11" s="32">
        <f t="shared" si="44"/>
        <v>0</v>
      </c>
      <c r="BA11" s="32">
        <f t="shared" si="44"/>
        <v>0</v>
      </c>
      <c r="BB11" s="32">
        <f t="shared" si="44"/>
        <v>0</v>
      </c>
      <c r="BC11" s="32">
        <f t="shared" si="44"/>
        <v>0</v>
      </c>
      <c r="BD11" s="32">
        <f t="shared" si="44"/>
        <v>0</v>
      </c>
      <c r="BE11" s="32">
        <f t="shared" si="44"/>
        <v>0</v>
      </c>
      <c r="BF11" s="32">
        <f t="shared" si="44"/>
        <v>0</v>
      </c>
      <c r="BG11" s="32">
        <f t="shared" si="44"/>
        <v>0</v>
      </c>
      <c r="BH11" s="32">
        <f t="shared" si="44"/>
        <v>0</v>
      </c>
      <c r="BI11" s="32">
        <f t="shared" si="44"/>
        <v>0</v>
      </c>
      <c r="BJ11" s="32">
        <f t="shared" si="44"/>
        <v>0</v>
      </c>
      <c r="BK11" s="32">
        <f t="shared" si="44"/>
        <v>0</v>
      </c>
      <c r="BL11" s="32">
        <f t="shared" si="44"/>
        <v>0</v>
      </c>
      <c r="BM11" s="32">
        <f t="shared" si="44"/>
        <v>0</v>
      </c>
      <c r="BN11" s="32">
        <f t="shared" si="44"/>
        <v>0</v>
      </c>
      <c r="BO11" s="32">
        <f t="shared" si="44"/>
        <v>0</v>
      </c>
      <c r="BP11" s="32">
        <f t="shared" si="44"/>
        <v>0</v>
      </c>
      <c r="BQ11" s="32">
        <f t="shared" si="44"/>
        <v>0</v>
      </c>
      <c r="BR11" s="32">
        <f t="shared" si="44"/>
        <v>0</v>
      </c>
      <c r="BS11" s="32">
        <f t="shared" si="44"/>
        <v>0</v>
      </c>
      <c r="BT11" s="32">
        <f t="shared" si="44"/>
        <v>0</v>
      </c>
      <c r="BU11" s="32">
        <f t="shared" si="44"/>
        <v>0</v>
      </c>
      <c r="BV11" s="35">
        <f t="shared" si="38"/>
        <v>0</v>
      </c>
      <c r="BW11" s="35">
        <f t="shared" si="39"/>
        <v>0</v>
      </c>
      <c r="BX11" s="35">
        <f t="shared" si="40"/>
        <v>0</v>
      </c>
      <c r="BY11" s="35">
        <f t="shared" si="41"/>
        <v>0</v>
      </c>
    </row>
    <row r="12" spans="1:77" s="10" customFormat="1" x14ac:dyDescent="0.35">
      <c r="A12" s="29" t="s">
        <v>50</v>
      </c>
      <c r="B12" s="30" t="s">
        <v>51</v>
      </c>
      <c r="C12" s="31"/>
      <c r="D12" s="32"/>
      <c r="E12" s="32"/>
      <c r="F12" s="33"/>
      <c r="G12" s="34">
        <f t="shared" si="42"/>
        <v>0</v>
      </c>
      <c r="H12" s="34">
        <f t="shared" si="36"/>
        <v>0</v>
      </c>
      <c r="I12" s="32">
        <f t="shared" si="43"/>
        <v>0</v>
      </c>
      <c r="J12" s="32">
        <f t="shared" si="44"/>
        <v>0</v>
      </c>
      <c r="K12" s="32">
        <f t="shared" si="44"/>
        <v>0</v>
      </c>
      <c r="L12" s="32">
        <f t="shared" si="44"/>
        <v>0</v>
      </c>
      <c r="M12" s="32">
        <f t="shared" si="44"/>
        <v>0</v>
      </c>
      <c r="N12" s="32">
        <f t="shared" si="44"/>
        <v>0</v>
      </c>
      <c r="O12" s="32">
        <f t="shared" si="44"/>
        <v>0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>
        <f t="shared" si="44"/>
        <v>0</v>
      </c>
      <c r="AM12" s="32">
        <f t="shared" si="44"/>
        <v>0</v>
      </c>
      <c r="AN12" s="32">
        <f t="shared" si="44"/>
        <v>0</v>
      </c>
      <c r="AO12" s="32">
        <f t="shared" si="44"/>
        <v>0</v>
      </c>
      <c r="AP12" s="32">
        <f t="shared" si="44"/>
        <v>0</v>
      </c>
      <c r="AQ12" s="32">
        <f t="shared" si="44"/>
        <v>0</v>
      </c>
      <c r="AR12" s="32">
        <f t="shared" si="44"/>
        <v>0</v>
      </c>
      <c r="AS12" s="32">
        <f t="shared" si="44"/>
        <v>0</v>
      </c>
      <c r="AT12" s="32">
        <f t="shared" si="44"/>
        <v>0</v>
      </c>
      <c r="AU12" s="32">
        <f t="shared" si="44"/>
        <v>0</v>
      </c>
      <c r="AV12" s="32">
        <f t="shared" si="44"/>
        <v>0</v>
      </c>
      <c r="AW12" s="32">
        <f t="shared" si="44"/>
        <v>0</v>
      </c>
      <c r="AX12" s="32">
        <f t="shared" si="44"/>
        <v>0</v>
      </c>
      <c r="AY12" s="32">
        <f t="shared" si="44"/>
        <v>0</v>
      </c>
      <c r="AZ12" s="32">
        <f t="shared" si="44"/>
        <v>0</v>
      </c>
      <c r="BA12" s="32">
        <f t="shared" si="44"/>
        <v>0</v>
      </c>
      <c r="BB12" s="32">
        <f t="shared" si="44"/>
        <v>0</v>
      </c>
      <c r="BC12" s="32">
        <f t="shared" si="44"/>
        <v>0</v>
      </c>
      <c r="BD12" s="32">
        <f t="shared" si="44"/>
        <v>0</v>
      </c>
      <c r="BE12" s="32">
        <f t="shared" si="44"/>
        <v>0</v>
      </c>
      <c r="BF12" s="32">
        <f t="shared" si="44"/>
        <v>0</v>
      </c>
      <c r="BG12" s="32">
        <f t="shared" si="44"/>
        <v>0</v>
      </c>
      <c r="BH12" s="32">
        <f t="shared" si="44"/>
        <v>0</v>
      </c>
      <c r="BI12" s="32">
        <f t="shared" si="44"/>
        <v>0</v>
      </c>
      <c r="BJ12" s="32">
        <f t="shared" si="44"/>
        <v>0</v>
      </c>
      <c r="BK12" s="32">
        <f t="shared" si="44"/>
        <v>0</v>
      </c>
      <c r="BL12" s="32">
        <f t="shared" si="44"/>
        <v>0</v>
      </c>
      <c r="BM12" s="32">
        <f t="shared" si="44"/>
        <v>0</v>
      </c>
      <c r="BN12" s="32">
        <f t="shared" si="44"/>
        <v>0</v>
      </c>
      <c r="BO12" s="32">
        <f t="shared" si="44"/>
        <v>0</v>
      </c>
      <c r="BP12" s="32">
        <f t="shared" si="44"/>
        <v>0</v>
      </c>
      <c r="BQ12" s="32">
        <f t="shared" si="44"/>
        <v>0</v>
      </c>
      <c r="BR12" s="32">
        <f t="shared" si="44"/>
        <v>0</v>
      </c>
      <c r="BS12" s="32">
        <f t="shared" si="44"/>
        <v>0</v>
      </c>
      <c r="BT12" s="32">
        <f t="shared" si="44"/>
        <v>0</v>
      </c>
      <c r="BU12" s="32">
        <f t="shared" si="44"/>
        <v>0</v>
      </c>
      <c r="BV12" s="35">
        <f t="shared" si="38"/>
        <v>0</v>
      </c>
      <c r="BW12" s="35">
        <f t="shared" si="39"/>
        <v>0</v>
      </c>
      <c r="BX12" s="35">
        <f t="shared" si="40"/>
        <v>0</v>
      </c>
      <c r="BY12" s="35">
        <f t="shared" si="41"/>
        <v>0</v>
      </c>
    </row>
    <row r="13" spans="1:77" s="10" customFormat="1" x14ac:dyDescent="0.35">
      <c r="A13" s="29" t="s">
        <v>52</v>
      </c>
      <c r="B13" s="30" t="s">
        <v>53</v>
      </c>
      <c r="C13" s="31"/>
      <c r="D13" s="32"/>
      <c r="E13" s="32"/>
      <c r="F13" s="33"/>
      <c r="G13" s="34">
        <f t="shared" si="42"/>
        <v>0</v>
      </c>
      <c r="H13" s="34">
        <f t="shared" si="36"/>
        <v>0</v>
      </c>
      <c r="I13" s="32">
        <f t="shared" si="43"/>
        <v>0</v>
      </c>
      <c r="J13" s="32">
        <f t="shared" si="44"/>
        <v>0</v>
      </c>
      <c r="K13" s="32">
        <f t="shared" si="44"/>
        <v>0</v>
      </c>
      <c r="L13" s="32">
        <f t="shared" si="44"/>
        <v>0</v>
      </c>
      <c r="M13" s="32">
        <f t="shared" si="44"/>
        <v>0</v>
      </c>
      <c r="N13" s="32">
        <f t="shared" si="44"/>
        <v>0</v>
      </c>
      <c r="O13" s="32">
        <f t="shared" si="44"/>
        <v>0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>
        <f t="shared" si="44"/>
        <v>0</v>
      </c>
      <c r="AM13" s="32">
        <f t="shared" si="44"/>
        <v>0</v>
      </c>
      <c r="AN13" s="32">
        <f t="shared" si="44"/>
        <v>0</v>
      </c>
      <c r="AO13" s="32">
        <f t="shared" si="44"/>
        <v>0</v>
      </c>
      <c r="AP13" s="32">
        <f t="shared" si="44"/>
        <v>0</v>
      </c>
      <c r="AQ13" s="32">
        <f t="shared" si="44"/>
        <v>0</v>
      </c>
      <c r="AR13" s="32">
        <f t="shared" si="44"/>
        <v>0</v>
      </c>
      <c r="AS13" s="32">
        <f t="shared" si="44"/>
        <v>0</v>
      </c>
      <c r="AT13" s="32">
        <f t="shared" si="44"/>
        <v>0</v>
      </c>
      <c r="AU13" s="32">
        <f t="shared" si="44"/>
        <v>0</v>
      </c>
      <c r="AV13" s="32">
        <f t="shared" si="44"/>
        <v>0</v>
      </c>
      <c r="AW13" s="32">
        <f t="shared" si="44"/>
        <v>0</v>
      </c>
      <c r="AX13" s="32">
        <f t="shared" si="44"/>
        <v>0</v>
      </c>
      <c r="AY13" s="32">
        <f t="shared" si="44"/>
        <v>0</v>
      </c>
      <c r="AZ13" s="32">
        <f t="shared" si="44"/>
        <v>0</v>
      </c>
      <c r="BA13" s="32">
        <f t="shared" si="44"/>
        <v>0</v>
      </c>
      <c r="BB13" s="32">
        <f t="shared" si="44"/>
        <v>0</v>
      </c>
      <c r="BC13" s="32">
        <f t="shared" si="44"/>
        <v>0</v>
      </c>
      <c r="BD13" s="32">
        <f t="shared" si="44"/>
        <v>0</v>
      </c>
      <c r="BE13" s="32">
        <f t="shared" si="44"/>
        <v>0</v>
      </c>
      <c r="BF13" s="32">
        <f t="shared" si="44"/>
        <v>0</v>
      </c>
      <c r="BG13" s="32">
        <f t="shared" si="44"/>
        <v>0</v>
      </c>
      <c r="BH13" s="32">
        <f t="shared" si="44"/>
        <v>0</v>
      </c>
      <c r="BI13" s="32">
        <f t="shared" si="44"/>
        <v>0</v>
      </c>
      <c r="BJ13" s="32">
        <f t="shared" si="44"/>
        <v>0</v>
      </c>
      <c r="BK13" s="32">
        <f t="shared" si="44"/>
        <v>0</v>
      </c>
      <c r="BL13" s="32">
        <f t="shared" si="44"/>
        <v>0</v>
      </c>
      <c r="BM13" s="32">
        <f t="shared" si="44"/>
        <v>0</v>
      </c>
      <c r="BN13" s="32">
        <f t="shared" si="44"/>
        <v>0</v>
      </c>
      <c r="BO13" s="32">
        <f t="shared" si="44"/>
        <v>0</v>
      </c>
      <c r="BP13" s="32">
        <f t="shared" si="44"/>
        <v>0</v>
      </c>
      <c r="BQ13" s="32">
        <f t="shared" si="44"/>
        <v>0</v>
      </c>
      <c r="BR13" s="32">
        <f t="shared" si="44"/>
        <v>0</v>
      </c>
      <c r="BS13" s="32">
        <f t="shared" si="44"/>
        <v>0</v>
      </c>
      <c r="BT13" s="32">
        <f t="shared" si="44"/>
        <v>0</v>
      </c>
      <c r="BU13" s="32">
        <f t="shared" si="44"/>
        <v>0</v>
      </c>
      <c r="BV13" s="35">
        <f t="shared" si="38"/>
        <v>0</v>
      </c>
      <c r="BW13" s="35">
        <f t="shared" si="39"/>
        <v>0</v>
      </c>
      <c r="BX13" s="35">
        <f t="shared" si="40"/>
        <v>0</v>
      </c>
      <c r="BY13" s="35">
        <f t="shared" si="41"/>
        <v>0</v>
      </c>
    </row>
    <row r="14" spans="1:77" s="10" customFormat="1" x14ac:dyDescent="0.35">
      <c r="A14" s="29" t="s">
        <v>54</v>
      </c>
      <c r="B14" s="30" t="s">
        <v>55</v>
      </c>
      <c r="C14" s="31"/>
      <c r="D14" s="32"/>
      <c r="E14" s="32"/>
      <c r="F14" s="33"/>
      <c r="G14" s="34">
        <f t="shared" si="42"/>
        <v>0</v>
      </c>
      <c r="H14" s="34">
        <f t="shared" si="36"/>
        <v>0</v>
      </c>
      <c r="I14" s="32">
        <f t="shared" si="43"/>
        <v>0</v>
      </c>
      <c r="J14" s="32">
        <f t="shared" si="44"/>
        <v>0</v>
      </c>
      <c r="K14" s="32">
        <f t="shared" si="44"/>
        <v>0</v>
      </c>
      <c r="L14" s="32">
        <f t="shared" si="44"/>
        <v>0</v>
      </c>
      <c r="M14" s="32">
        <f t="shared" si="44"/>
        <v>0</v>
      </c>
      <c r="N14" s="32">
        <f t="shared" si="44"/>
        <v>0</v>
      </c>
      <c r="O14" s="32">
        <f t="shared" si="44"/>
        <v>0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>
        <f t="shared" si="44"/>
        <v>0</v>
      </c>
      <c r="AM14" s="32">
        <f t="shared" si="44"/>
        <v>0</v>
      </c>
      <c r="AN14" s="32">
        <f t="shared" si="44"/>
        <v>0</v>
      </c>
      <c r="AO14" s="32">
        <f t="shared" si="44"/>
        <v>0</v>
      </c>
      <c r="AP14" s="32">
        <f t="shared" si="44"/>
        <v>0</v>
      </c>
      <c r="AQ14" s="32">
        <f t="shared" si="44"/>
        <v>0</v>
      </c>
      <c r="AR14" s="32">
        <f t="shared" si="44"/>
        <v>0</v>
      </c>
      <c r="AS14" s="32">
        <f t="shared" si="44"/>
        <v>0</v>
      </c>
      <c r="AT14" s="32">
        <f t="shared" si="44"/>
        <v>0</v>
      </c>
      <c r="AU14" s="32">
        <f t="shared" si="44"/>
        <v>0</v>
      </c>
      <c r="AV14" s="32">
        <f t="shared" si="44"/>
        <v>0</v>
      </c>
      <c r="AW14" s="32">
        <f t="shared" si="44"/>
        <v>0</v>
      </c>
      <c r="AX14" s="32">
        <f t="shared" si="44"/>
        <v>0</v>
      </c>
      <c r="AY14" s="32">
        <f t="shared" si="44"/>
        <v>0</v>
      </c>
      <c r="AZ14" s="32">
        <f t="shared" si="44"/>
        <v>0</v>
      </c>
      <c r="BA14" s="32">
        <f t="shared" si="44"/>
        <v>0</v>
      </c>
      <c r="BB14" s="32">
        <f t="shared" si="44"/>
        <v>0</v>
      </c>
      <c r="BC14" s="32">
        <f t="shared" si="44"/>
        <v>0</v>
      </c>
      <c r="BD14" s="32">
        <f t="shared" si="44"/>
        <v>0</v>
      </c>
      <c r="BE14" s="32">
        <f t="shared" si="44"/>
        <v>0</v>
      </c>
      <c r="BF14" s="32">
        <f t="shared" si="44"/>
        <v>0</v>
      </c>
      <c r="BG14" s="32">
        <f t="shared" si="44"/>
        <v>0</v>
      </c>
      <c r="BH14" s="32">
        <f t="shared" si="44"/>
        <v>0</v>
      </c>
      <c r="BI14" s="32">
        <f t="shared" si="44"/>
        <v>0</v>
      </c>
      <c r="BJ14" s="32">
        <f t="shared" si="44"/>
        <v>0</v>
      </c>
      <c r="BK14" s="32">
        <f t="shared" si="44"/>
        <v>0</v>
      </c>
      <c r="BL14" s="32">
        <f t="shared" si="44"/>
        <v>0</v>
      </c>
      <c r="BM14" s="32">
        <f t="shared" si="44"/>
        <v>0</v>
      </c>
      <c r="BN14" s="32">
        <f t="shared" si="44"/>
        <v>0</v>
      </c>
      <c r="BO14" s="32">
        <f t="shared" si="44"/>
        <v>0</v>
      </c>
      <c r="BP14" s="32">
        <f t="shared" si="44"/>
        <v>0</v>
      </c>
      <c r="BQ14" s="32">
        <f t="shared" si="44"/>
        <v>0</v>
      </c>
      <c r="BR14" s="32">
        <f t="shared" si="44"/>
        <v>0</v>
      </c>
      <c r="BS14" s="32">
        <f t="shared" si="44"/>
        <v>0</v>
      </c>
      <c r="BT14" s="32">
        <f t="shared" si="44"/>
        <v>0</v>
      </c>
      <c r="BU14" s="32">
        <f t="shared" ref="BU14" si="45">ROUND(SUMIF($A$26:$A$163,$A$7:$A$17,BU$26:BU$163),0)</f>
        <v>0</v>
      </c>
      <c r="BV14" s="35">
        <f t="shared" si="38"/>
        <v>0</v>
      </c>
      <c r="BW14" s="35">
        <f t="shared" si="39"/>
        <v>0</v>
      </c>
      <c r="BX14" s="35">
        <f t="shared" si="40"/>
        <v>0</v>
      </c>
      <c r="BY14" s="35">
        <f t="shared" si="41"/>
        <v>0</v>
      </c>
    </row>
    <row r="15" spans="1:77" s="10" customFormat="1" x14ac:dyDescent="0.35">
      <c r="A15" s="29" t="s">
        <v>56</v>
      </c>
      <c r="B15" s="30" t="s">
        <v>57</v>
      </c>
      <c r="C15" s="31"/>
      <c r="D15" s="32"/>
      <c r="E15" s="81">
        <f>E159</f>
        <v>0</v>
      </c>
      <c r="F15" s="80">
        <f>F159</f>
        <v>0</v>
      </c>
      <c r="G15" s="34">
        <f t="shared" si="42"/>
        <v>0</v>
      </c>
      <c r="H15" s="34">
        <f t="shared" si="36"/>
        <v>0</v>
      </c>
      <c r="I15" s="32">
        <f t="shared" si="43"/>
        <v>0</v>
      </c>
      <c r="J15" s="32">
        <f t="shared" ref="J15:BU17" si="46">ROUND(SUMIF($A$26:$A$163,$A$7:$A$17,J$26:J$163),0)</f>
        <v>0</v>
      </c>
      <c r="K15" s="32">
        <f t="shared" si="46"/>
        <v>0</v>
      </c>
      <c r="L15" s="32">
        <f t="shared" si="46"/>
        <v>0</v>
      </c>
      <c r="M15" s="32">
        <f t="shared" si="46"/>
        <v>0</v>
      </c>
      <c r="N15" s="32">
        <f t="shared" si="46"/>
        <v>0</v>
      </c>
      <c r="O15" s="32">
        <f t="shared" si="46"/>
        <v>0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>
        <f t="shared" si="46"/>
        <v>0</v>
      </c>
      <c r="AM15" s="32">
        <f t="shared" si="46"/>
        <v>0</v>
      </c>
      <c r="AN15" s="32">
        <f t="shared" si="46"/>
        <v>0</v>
      </c>
      <c r="AO15" s="32">
        <f t="shared" si="46"/>
        <v>0</v>
      </c>
      <c r="AP15" s="32">
        <f t="shared" si="46"/>
        <v>0</v>
      </c>
      <c r="AQ15" s="32">
        <f t="shared" si="46"/>
        <v>0</v>
      </c>
      <c r="AR15" s="32">
        <f t="shared" si="46"/>
        <v>0</v>
      </c>
      <c r="AS15" s="32">
        <f t="shared" si="46"/>
        <v>0</v>
      </c>
      <c r="AT15" s="32">
        <f t="shared" si="46"/>
        <v>0</v>
      </c>
      <c r="AU15" s="32">
        <f t="shared" si="46"/>
        <v>0</v>
      </c>
      <c r="AV15" s="32">
        <f t="shared" si="46"/>
        <v>0</v>
      </c>
      <c r="AW15" s="32">
        <f t="shared" si="46"/>
        <v>0</v>
      </c>
      <c r="AX15" s="32">
        <f t="shared" si="46"/>
        <v>0</v>
      </c>
      <c r="AY15" s="32">
        <f t="shared" si="46"/>
        <v>0</v>
      </c>
      <c r="AZ15" s="32">
        <f t="shared" si="46"/>
        <v>0</v>
      </c>
      <c r="BA15" s="32">
        <f t="shared" si="46"/>
        <v>0</v>
      </c>
      <c r="BB15" s="32">
        <f t="shared" si="46"/>
        <v>0</v>
      </c>
      <c r="BC15" s="32">
        <f t="shared" si="46"/>
        <v>0</v>
      </c>
      <c r="BD15" s="32">
        <f t="shared" si="46"/>
        <v>0</v>
      </c>
      <c r="BE15" s="32">
        <f t="shared" si="46"/>
        <v>0</v>
      </c>
      <c r="BF15" s="32">
        <f t="shared" si="46"/>
        <v>0</v>
      </c>
      <c r="BG15" s="32">
        <f t="shared" si="46"/>
        <v>0</v>
      </c>
      <c r="BH15" s="32">
        <f t="shared" si="46"/>
        <v>0</v>
      </c>
      <c r="BI15" s="32">
        <f t="shared" si="46"/>
        <v>0</v>
      </c>
      <c r="BJ15" s="32">
        <f t="shared" si="46"/>
        <v>0</v>
      </c>
      <c r="BK15" s="32">
        <f t="shared" si="46"/>
        <v>0</v>
      </c>
      <c r="BL15" s="32">
        <f t="shared" si="46"/>
        <v>0</v>
      </c>
      <c r="BM15" s="32">
        <f t="shared" si="46"/>
        <v>0</v>
      </c>
      <c r="BN15" s="32">
        <f t="shared" si="46"/>
        <v>0</v>
      </c>
      <c r="BO15" s="32">
        <f t="shared" si="46"/>
        <v>0</v>
      </c>
      <c r="BP15" s="32">
        <f t="shared" si="46"/>
        <v>0</v>
      </c>
      <c r="BQ15" s="32">
        <f t="shared" si="46"/>
        <v>0</v>
      </c>
      <c r="BR15" s="32">
        <f t="shared" si="46"/>
        <v>0</v>
      </c>
      <c r="BS15" s="32">
        <f t="shared" si="46"/>
        <v>0</v>
      </c>
      <c r="BT15" s="32">
        <f t="shared" si="46"/>
        <v>0</v>
      </c>
      <c r="BU15" s="32">
        <f t="shared" si="46"/>
        <v>0</v>
      </c>
      <c r="BV15" s="35">
        <f t="shared" si="38"/>
        <v>0</v>
      </c>
      <c r="BW15" s="35">
        <f t="shared" si="39"/>
        <v>0</v>
      </c>
      <c r="BX15" s="35">
        <f t="shared" si="40"/>
        <v>0</v>
      </c>
      <c r="BY15" s="35">
        <f t="shared" si="41"/>
        <v>0</v>
      </c>
    </row>
    <row r="16" spans="1:77" s="10" customFormat="1" x14ac:dyDescent="0.35">
      <c r="A16" s="36" t="s">
        <v>58</v>
      </c>
      <c r="B16" s="37" t="s">
        <v>59</v>
      </c>
      <c r="C16" s="38"/>
      <c r="D16" s="39"/>
      <c r="E16" s="39"/>
      <c r="F16" s="40"/>
      <c r="G16" s="41">
        <f t="shared" si="42"/>
        <v>0</v>
      </c>
      <c r="H16" s="41">
        <f t="shared" si="36"/>
        <v>0</v>
      </c>
      <c r="I16" s="39">
        <f t="shared" si="43"/>
        <v>0</v>
      </c>
      <c r="J16" s="39">
        <f t="shared" si="46"/>
        <v>0</v>
      </c>
      <c r="K16" s="39">
        <f t="shared" si="46"/>
        <v>0</v>
      </c>
      <c r="L16" s="39">
        <f t="shared" si="46"/>
        <v>0</v>
      </c>
      <c r="M16" s="39">
        <f t="shared" si="46"/>
        <v>0</v>
      </c>
      <c r="N16" s="39">
        <f t="shared" si="46"/>
        <v>0</v>
      </c>
      <c r="O16" s="39">
        <f t="shared" si="46"/>
        <v>0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>
        <f t="shared" si="46"/>
        <v>0</v>
      </c>
      <c r="AM16" s="39">
        <f t="shared" si="46"/>
        <v>0</v>
      </c>
      <c r="AN16" s="39">
        <f t="shared" si="46"/>
        <v>0</v>
      </c>
      <c r="AO16" s="39">
        <f t="shared" si="46"/>
        <v>0</v>
      </c>
      <c r="AP16" s="39">
        <f t="shared" si="46"/>
        <v>0</v>
      </c>
      <c r="AQ16" s="39">
        <f t="shared" si="46"/>
        <v>0</v>
      </c>
      <c r="AR16" s="39">
        <f t="shared" si="46"/>
        <v>0</v>
      </c>
      <c r="AS16" s="39">
        <f t="shared" si="46"/>
        <v>0</v>
      </c>
      <c r="AT16" s="39">
        <f t="shared" si="46"/>
        <v>0</v>
      </c>
      <c r="AU16" s="39">
        <f t="shared" si="46"/>
        <v>0</v>
      </c>
      <c r="AV16" s="39">
        <f t="shared" si="46"/>
        <v>0</v>
      </c>
      <c r="AW16" s="39">
        <f t="shared" si="46"/>
        <v>0</v>
      </c>
      <c r="AX16" s="39">
        <f t="shared" si="46"/>
        <v>0</v>
      </c>
      <c r="AY16" s="39">
        <f t="shared" si="46"/>
        <v>0</v>
      </c>
      <c r="AZ16" s="39">
        <f t="shared" si="46"/>
        <v>0</v>
      </c>
      <c r="BA16" s="39">
        <f t="shared" si="46"/>
        <v>0</v>
      </c>
      <c r="BB16" s="39">
        <f t="shared" si="46"/>
        <v>0</v>
      </c>
      <c r="BC16" s="39">
        <f t="shared" si="46"/>
        <v>0</v>
      </c>
      <c r="BD16" s="39">
        <f t="shared" si="46"/>
        <v>0</v>
      </c>
      <c r="BE16" s="39">
        <f t="shared" si="46"/>
        <v>0</v>
      </c>
      <c r="BF16" s="39">
        <f t="shared" si="46"/>
        <v>0</v>
      </c>
      <c r="BG16" s="39">
        <f t="shared" si="46"/>
        <v>0</v>
      </c>
      <c r="BH16" s="39">
        <f t="shared" si="46"/>
        <v>0</v>
      </c>
      <c r="BI16" s="39">
        <f t="shared" si="46"/>
        <v>0</v>
      </c>
      <c r="BJ16" s="39">
        <f t="shared" si="46"/>
        <v>0</v>
      </c>
      <c r="BK16" s="39">
        <f t="shared" si="46"/>
        <v>0</v>
      </c>
      <c r="BL16" s="39">
        <f t="shared" si="46"/>
        <v>0</v>
      </c>
      <c r="BM16" s="39">
        <f t="shared" si="46"/>
        <v>0</v>
      </c>
      <c r="BN16" s="39">
        <f t="shared" si="46"/>
        <v>0</v>
      </c>
      <c r="BO16" s="39">
        <f t="shared" si="46"/>
        <v>0</v>
      </c>
      <c r="BP16" s="39">
        <f t="shared" si="46"/>
        <v>0</v>
      </c>
      <c r="BQ16" s="39">
        <f t="shared" si="46"/>
        <v>0</v>
      </c>
      <c r="BR16" s="39">
        <f t="shared" si="46"/>
        <v>0</v>
      </c>
      <c r="BS16" s="39">
        <f t="shared" si="46"/>
        <v>0</v>
      </c>
      <c r="BT16" s="39">
        <f t="shared" si="46"/>
        <v>0</v>
      </c>
      <c r="BU16" s="39">
        <f t="shared" si="46"/>
        <v>0</v>
      </c>
      <c r="BV16" s="35">
        <f t="shared" si="38"/>
        <v>0</v>
      </c>
      <c r="BW16" s="35">
        <f t="shared" si="39"/>
        <v>0</v>
      </c>
      <c r="BX16" s="35">
        <f t="shared" si="40"/>
        <v>0</v>
      </c>
      <c r="BY16" s="35">
        <f t="shared" si="41"/>
        <v>0</v>
      </c>
    </row>
    <row r="17" spans="1:77" s="10" customFormat="1" x14ac:dyDescent="0.35">
      <c r="A17" s="36" t="s">
        <v>60</v>
      </c>
      <c r="B17" s="37" t="s">
        <v>61</v>
      </c>
      <c r="C17" s="38"/>
      <c r="D17" s="39"/>
      <c r="E17" s="40" t="str">
        <f>E163</f>
        <v>Ex Rate</v>
      </c>
      <c r="F17" s="40">
        <f>F163</f>
        <v>84.326599999999999</v>
      </c>
      <c r="G17" s="41">
        <f t="shared" si="42"/>
        <v>0</v>
      </c>
      <c r="H17" s="41">
        <f t="shared" si="36"/>
        <v>0</v>
      </c>
      <c r="I17" s="39">
        <f t="shared" si="43"/>
        <v>0</v>
      </c>
      <c r="J17" s="39">
        <f t="shared" si="46"/>
        <v>0</v>
      </c>
      <c r="K17" s="39">
        <f t="shared" si="46"/>
        <v>0</v>
      </c>
      <c r="L17" s="39">
        <f t="shared" si="46"/>
        <v>0</v>
      </c>
      <c r="M17" s="39">
        <f t="shared" si="46"/>
        <v>0</v>
      </c>
      <c r="N17" s="39">
        <f t="shared" si="46"/>
        <v>0</v>
      </c>
      <c r="O17" s="39">
        <f t="shared" si="46"/>
        <v>0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>
        <f t="shared" si="46"/>
        <v>0</v>
      </c>
      <c r="AM17" s="39">
        <f t="shared" si="46"/>
        <v>0</v>
      </c>
      <c r="AN17" s="39">
        <f t="shared" si="46"/>
        <v>0</v>
      </c>
      <c r="AO17" s="39">
        <f t="shared" si="46"/>
        <v>0</v>
      </c>
      <c r="AP17" s="39">
        <f t="shared" si="46"/>
        <v>0</v>
      </c>
      <c r="AQ17" s="39">
        <f t="shared" si="46"/>
        <v>0</v>
      </c>
      <c r="AR17" s="39">
        <f t="shared" si="46"/>
        <v>0</v>
      </c>
      <c r="AS17" s="39">
        <f t="shared" si="46"/>
        <v>0</v>
      </c>
      <c r="AT17" s="39">
        <f t="shared" si="46"/>
        <v>0</v>
      </c>
      <c r="AU17" s="39">
        <f t="shared" si="46"/>
        <v>0</v>
      </c>
      <c r="AV17" s="39">
        <f t="shared" si="46"/>
        <v>0</v>
      </c>
      <c r="AW17" s="39">
        <f t="shared" si="46"/>
        <v>0</v>
      </c>
      <c r="AX17" s="39">
        <f t="shared" si="46"/>
        <v>0</v>
      </c>
      <c r="AY17" s="39">
        <f t="shared" si="46"/>
        <v>0</v>
      </c>
      <c r="AZ17" s="39">
        <f t="shared" si="46"/>
        <v>0</v>
      </c>
      <c r="BA17" s="39">
        <f t="shared" si="46"/>
        <v>0</v>
      </c>
      <c r="BB17" s="39">
        <f t="shared" si="46"/>
        <v>0</v>
      </c>
      <c r="BC17" s="39">
        <f t="shared" si="46"/>
        <v>0</v>
      </c>
      <c r="BD17" s="39">
        <f t="shared" si="46"/>
        <v>0</v>
      </c>
      <c r="BE17" s="39">
        <f t="shared" si="46"/>
        <v>0</v>
      </c>
      <c r="BF17" s="39">
        <f t="shared" si="46"/>
        <v>0</v>
      </c>
      <c r="BG17" s="39">
        <f t="shared" si="46"/>
        <v>0</v>
      </c>
      <c r="BH17" s="39">
        <f t="shared" si="46"/>
        <v>0</v>
      </c>
      <c r="BI17" s="39">
        <f t="shared" si="46"/>
        <v>0</v>
      </c>
      <c r="BJ17" s="39">
        <f t="shared" si="46"/>
        <v>0</v>
      </c>
      <c r="BK17" s="39">
        <f t="shared" si="46"/>
        <v>0</v>
      </c>
      <c r="BL17" s="39">
        <f t="shared" si="46"/>
        <v>0</v>
      </c>
      <c r="BM17" s="39">
        <f t="shared" si="46"/>
        <v>0</v>
      </c>
      <c r="BN17" s="39">
        <f t="shared" si="46"/>
        <v>0</v>
      </c>
      <c r="BO17" s="39">
        <f t="shared" si="46"/>
        <v>0</v>
      </c>
      <c r="BP17" s="39">
        <f t="shared" si="46"/>
        <v>0</v>
      </c>
      <c r="BQ17" s="39">
        <f t="shared" si="46"/>
        <v>0</v>
      </c>
      <c r="BR17" s="39">
        <f t="shared" si="46"/>
        <v>0</v>
      </c>
      <c r="BS17" s="39">
        <f t="shared" si="46"/>
        <v>0</v>
      </c>
      <c r="BT17" s="39">
        <f t="shared" si="46"/>
        <v>0</v>
      </c>
      <c r="BU17" s="39">
        <f t="shared" si="46"/>
        <v>0</v>
      </c>
      <c r="BV17" s="35">
        <f t="shared" si="38"/>
        <v>0</v>
      </c>
      <c r="BW17" s="35">
        <f t="shared" si="39"/>
        <v>0</v>
      </c>
      <c r="BX17" s="35">
        <f t="shared" si="40"/>
        <v>0</v>
      </c>
      <c r="BY17" s="35">
        <f t="shared" si="41"/>
        <v>0</v>
      </c>
    </row>
    <row r="18" spans="1:77" x14ac:dyDescent="0.35">
      <c r="A18" s="2"/>
      <c r="B18" s="6"/>
      <c r="C18" s="4"/>
      <c r="D18" s="5"/>
      <c r="E18" s="5"/>
      <c r="F18" s="5"/>
      <c r="G18" s="6"/>
      <c r="H18" s="6"/>
      <c r="I18" s="7"/>
      <c r="J18" s="7"/>
      <c r="K18" s="6"/>
      <c r="L18" s="6"/>
      <c r="M18" s="6"/>
      <c r="N18" s="6"/>
      <c r="O18" s="6"/>
    </row>
    <row r="19" spans="1:77" x14ac:dyDescent="0.35">
      <c r="A19" s="2"/>
      <c r="B19" s="1" t="s">
        <v>62</v>
      </c>
      <c r="C19" s="4"/>
      <c r="D19" s="5"/>
      <c r="E19" s="5"/>
      <c r="F19" s="5"/>
      <c r="G19" s="6"/>
      <c r="H19" s="6"/>
      <c r="I19" s="7"/>
      <c r="J19" s="7"/>
      <c r="K19" s="6"/>
      <c r="L19" s="6"/>
      <c r="M19" s="6"/>
      <c r="N19" s="6"/>
      <c r="O19" s="6"/>
    </row>
    <row r="20" spans="1:77" x14ac:dyDescent="0.35">
      <c r="A20" s="2"/>
      <c r="B20" s="1"/>
      <c r="C20" s="4"/>
      <c r="D20" s="5"/>
      <c r="E20" s="5"/>
      <c r="F20" s="5"/>
      <c r="G20" s="6"/>
      <c r="H20" s="6"/>
      <c r="I20" s="7"/>
      <c r="J20" s="7"/>
      <c r="K20" s="6"/>
      <c r="L20" s="6"/>
      <c r="M20" s="6"/>
      <c r="N20" s="6"/>
      <c r="O20" s="6"/>
    </row>
    <row r="21" spans="1:77" x14ac:dyDescent="0.35">
      <c r="A21" s="2"/>
      <c r="B21" s="15" t="s">
        <v>63</v>
      </c>
      <c r="C21" s="4"/>
      <c r="D21" s="5"/>
      <c r="E21" s="5"/>
      <c r="F21" s="5"/>
      <c r="G21" s="6"/>
      <c r="H21" s="6"/>
      <c r="I21" s="7"/>
      <c r="J21" s="7"/>
      <c r="K21" s="6"/>
      <c r="L21" s="6"/>
      <c r="M21" s="6"/>
      <c r="N21" s="6"/>
      <c r="O21" s="6"/>
    </row>
    <row r="22" spans="1:77" x14ac:dyDescent="0.35">
      <c r="A22" s="2"/>
      <c r="B22" s="15" t="s">
        <v>64</v>
      </c>
      <c r="C22" s="4"/>
      <c r="D22" s="5"/>
      <c r="E22" s="5"/>
      <c r="F22" s="5"/>
      <c r="G22" s="6"/>
      <c r="H22" s="6"/>
      <c r="I22" s="7"/>
      <c r="J22" s="7"/>
      <c r="K22" s="6"/>
      <c r="L22" s="6"/>
      <c r="M22" s="6"/>
      <c r="N22" s="6"/>
      <c r="O22" s="6"/>
    </row>
    <row r="23" spans="1:77" x14ac:dyDescent="0.35">
      <c r="A23" s="2"/>
      <c r="B23" s="15" t="s">
        <v>65</v>
      </c>
      <c r="C23" s="4"/>
      <c r="D23" s="5"/>
      <c r="E23" s="5"/>
      <c r="F23" s="5"/>
      <c r="G23" s="6"/>
      <c r="H23" s="6"/>
      <c r="I23" s="7"/>
      <c r="J23" s="7"/>
      <c r="K23" s="6"/>
      <c r="L23" s="6"/>
      <c r="M23" s="6"/>
      <c r="N23" s="6"/>
      <c r="O23" s="6"/>
    </row>
    <row r="24" spans="1:77" x14ac:dyDescent="0.35">
      <c r="A24" s="2"/>
      <c r="B24" s="15" t="s">
        <v>66</v>
      </c>
      <c r="C24" s="4"/>
      <c r="D24" s="5"/>
      <c r="E24" s="5"/>
      <c r="F24" s="5"/>
      <c r="G24" s="6"/>
      <c r="H24" s="6"/>
      <c r="I24" s="7"/>
      <c r="J24" s="7"/>
      <c r="K24" s="6"/>
      <c r="L24" s="6"/>
      <c r="M24" s="6"/>
      <c r="N24" s="6"/>
      <c r="O24" s="6"/>
    </row>
    <row r="25" spans="1:77" x14ac:dyDescent="0.35">
      <c r="A25" s="2"/>
      <c r="B25" s="6"/>
      <c r="C25" s="4"/>
      <c r="D25" s="5"/>
      <c r="E25" s="5"/>
      <c r="F25" s="5"/>
      <c r="G25" s="6"/>
      <c r="H25" s="6"/>
      <c r="I25" s="7"/>
      <c r="J25" s="7"/>
      <c r="K25" s="6"/>
      <c r="L25" s="6"/>
      <c r="M25" s="6"/>
      <c r="N25" s="6"/>
      <c r="O25" s="6"/>
    </row>
    <row r="26" spans="1:77" x14ac:dyDescent="0.35">
      <c r="A26" s="16"/>
      <c r="B26" s="16" t="s">
        <v>67</v>
      </c>
      <c r="C26" s="17"/>
      <c r="D26" s="18"/>
      <c r="E26" s="200" t="s">
        <v>6</v>
      </c>
      <c r="F26" s="200"/>
      <c r="G26" s="201" t="s">
        <v>7</v>
      </c>
      <c r="H26" s="201"/>
      <c r="I26" s="202" t="s">
        <v>8</v>
      </c>
      <c r="J26" s="202"/>
      <c r="K26" s="202" t="s">
        <v>9</v>
      </c>
      <c r="L26" s="202"/>
      <c r="M26" s="202" t="s">
        <v>10</v>
      </c>
      <c r="N26" s="202"/>
      <c r="O26" s="19"/>
      <c r="P26" s="19"/>
      <c r="Q26" s="199" t="s">
        <v>11</v>
      </c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8"/>
      <c r="AL26" s="199" t="s">
        <v>12</v>
      </c>
      <c r="AM26" s="199"/>
      <c r="AN26" s="199" t="s">
        <v>13</v>
      </c>
      <c r="AO26" s="199"/>
      <c r="AP26" s="199" t="s">
        <v>14</v>
      </c>
      <c r="AQ26" s="199"/>
      <c r="AR26" s="199" t="s">
        <v>15</v>
      </c>
      <c r="AS26" s="199"/>
      <c r="AT26" s="199" t="s">
        <v>16</v>
      </c>
      <c r="AU26" s="199"/>
      <c r="AV26" s="199" t="s">
        <v>17</v>
      </c>
      <c r="AW26" s="199"/>
      <c r="AX26" s="199" t="s">
        <v>18</v>
      </c>
      <c r="AY26" s="199"/>
      <c r="AZ26" s="199" t="s">
        <v>19</v>
      </c>
      <c r="BA26" s="199"/>
      <c r="BB26" s="199" t="s">
        <v>20</v>
      </c>
      <c r="BC26" s="199"/>
      <c r="BD26" s="199" t="s">
        <v>21</v>
      </c>
      <c r="BE26" s="199"/>
      <c r="BF26" s="199" t="s">
        <v>22</v>
      </c>
      <c r="BG26" s="199"/>
      <c r="BH26" s="199" t="s">
        <v>23</v>
      </c>
      <c r="BI26" s="199"/>
      <c r="BJ26" s="199" t="s">
        <v>24</v>
      </c>
      <c r="BK26" s="199"/>
      <c r="BL26" s="199" t="s">
        <v>25</v>
      </c>
      <c r="BM26" s="199"/>
      <c r="BN26" s="199" t="s">
        <v>26</v>
      </c>
      <c r="BO26" s="199"/>
      <c r="BP26" s="199" t="s">
        <v>27</v>
      </c>
      <c r="BQ26" s="199"/>
      <c r="BR26" s="199" t="s">
        <v>28</v>
      </c>
      <c r="BS26" s="199"/>
      <c r="BT26" s="199" t="s">
        <v>29</v>
      </c>
      <c r="BU26" s="199"/>
      <c r="BV26" s="199" t="s">
        <v>30</v>
      </c>
      <c r="BW26" s="199"/>
      <c r="BX26" s="199" t="s">
        <v>31</v>
      </c>
      <c r="BY26" s="199"/>
    </row>
    <row r="27" spans="1:77" s="10" customFormat="1" ht="39" x14ac:dyDescent="0.35">
      <c r="A27" s="20" t="s">
        <v>32</v>
      </c>
      <c r="B27" s="21" t="s">
        <v>33</v>
      </c>
      <c r="C27" s="22" t="s">
        <v>34</v>
      </c>
      <c r="D27" s="22" t="s">
        <v>35</v>
      </c>
      <c r="E27" s="23" t="s">
        <v>36</v>
      </c>
      <c r="F27" s="23" t="s">
        <v>37</v>
      </c>
      <c r="G27" s="21" t="s">
        <v>38</v>
      </c>
      <c r="H27" s="21" t="s">
        <v>39</v>
      </c>
      <c r="I27" s="23" t="s">
        <v>36</v>
      </c>
      <c r="J27" s="23" t="s">
        <v>37</v>
      </c>
      <c r="K27" s="23" t="s">
        <v>36</v>
      </c>
      <c r="L27" s="23" t="s">
        <v>37</v>
      </c>
      <c r="M27" s="23" t="s">
        <v>36</v>
      </c>
      <c r="N27" s="23" t="s">
        <v>37</v>
      </c>
      <c r="O27" s="23" t="s">
        <v>40</v>
      </c>
      <c r="P27" s="24" t="s">
        <v>41</v>
      </c>
      <c r="Q27" s="25" t="s">
        <v>12</v>
      </c>
      <c r="R27" s="25" t="s">
        <v>13</v>
      </c>
      <c r="S27" s="25" t="s">
        <v>14</v>
      </c>
      <c r="T27" s="25" t="s">
        <v>15</v>
      </c>
      <c r="U27" s="25" t="s">
        <v>16</v>
      </c>
      <c r="V27" s="25" t="s">
        <v>17</v>
      </c>
      <c r="W27" s="25" t="s">
        <v>18</v>
      </c>
      <c r="X27" s="25" t="s">
        <v>19</v>
      </c>
      <c r="Y27" s="25" t="s">
        <v>20</v>
      </c>
      <c r="Z27" s="25" t="s">
        <v>21</v>
      </c>
      <c r="AA27" s="25" t="s">
        <v>22</v>
      </c>
      <c r="AB27" s="25" t="s">
        <v>23</v>
      </c>
      <c r="AC27" s="25" t="s">
        <v>24</v>
      </c>
      <c r="AD27" s="25" t="s">
        <v>25</v>
      </c>
      <c r="AE27" s="25" t="s">
        <v>26</v>
      </c>
      <c r="AF27" s="25" t="s">
        <v>27</v>
      </c>
      <c r="AG27" s="25" t="s">
        <v>28</v>
      </c>
      <c r="AH27" s="25" t="s">
        <v>29</v>
      </c>
      <c r="AI27" s="26" t="s">
        <v>42</v>
      </c>
      <c r="AJ27" s="27" t="s">
        <v>31</v>
      </c>
      <c r="AK27" s="28" t="s">
        <v>43</v>
      </c>
      <c r="AL27" s="23" t="str">
        <f>K26</f>
        <v>WorldFish</v>
      </c>
      <c r="AM27" s="23" t="str">
        <f>M26</f>
        <v>Sub-Grantee</v>
      </c>
      <c r="AN27" s="23" t="str">
        <f>AL27</f>
        <v>WorldFish</v>
      </c>
      <c r="AO27" s="23" t="str">
        <f>AM27</f>
        <v>Sub-Grantee</v>
      </c>
      <c r="AP27" s="23" t="str">
        <f t="shared" ref="AP27:BY27" si="47">AN27</f>
        <v>WorldFish</v>
      </c>
      <c r="AQ27" s="23" t="str">
        <f t="shared" si="47"/>
        <v>Sub-Grantee</v>
      </c>
      <c r="AR27" s="23" t="str">
        <f t="shared" si="47"/>
        <v>WorldFish</v>
      </c>
      <c r="AS27" s="23" t="str">
        <f t="shared" si="47"/>
        <v>Sub-Grantee</v>
      </c>
      <c r="AT27" s="23" t="str">
        <f t="shared" si="47"/>
        <v>WorldFish</v>
      </c>
      <c r="AU27" s="23" t="str">
        <f t="shared" si="47"/>
        <v>Sub-Grantee</v>
      </c>
      <c r="AV27" s="23" t="str">
        <f t="shared" si="47"/>
        <v>WorldFish</v>
      </c>
      <c r="AW27" s="23" t="str">
        <f t="shared" si="47"/>
        <v>Sub-Grantee</v>
      </c>
      <c r="AX27" s="23" t="str">
        <f t="shared" si="47"/>
        <v>WorldFish</v>
      </c>
      <c r="AY27" s="23" t="str">
        <f t="shared" si="47"/>
        <v>Sub-Grantee</v>
      </c>
      <c r="AZ27" s="23" t="str">
        <f t="shared" si="47"/>
        <v>WorldFish</v>
      </c>
      <c r="BA27" s="23" t="str">
        <f t="shared" si="47"/>
        <v>Sub-Grantee</v>
      </c>
      <c r="BB27" s="23" t="str">
        <f t="shared" si="47"/>
        <v>WorldFish</v>
      </c>
      <c r="BC27" s="23" t="str">
        <f t="shared" si="47"/>
        <v>Sub-Grantee</v>
      </c>
      <c r="BD27" s="23" t="str">
        <f t="shared" si="47"/>
        <v>WorldFish</v>
      </c>
      <c r="BE27" s="23" t="str">
        <f t="shared" si="47"/>
        <v>Sub-Grantee</v>
      </c>
      <c r="BF27" s="23" t="str">
        <f t="shared" si="47"/>
        <v>WorldFish</v>
      </c>
      <c r="BG27" s="23" t="str">
        <f t="shared" si="47"/>
        <v>Sub-Grantee</v>
      </c>
      <c r="BH27" s="23" t="str">
        <f t="shared" si="47"/>
        <v>WorldFish</v>
      </c>
      <c r="BI27" s="23" t="str">
        <f t="shared" si="47"/>
        <v>Sub-Grantee</v>
      </c>
      <c r="BJ27" s="23" t="str">
        <f t="shared" si="47"/>
        <v>WorldFish</v>
      </c>
      <c r="BK27" s="23" t="str">
        <f t="shared" si="47"/>
        <v>Sub-Grantee</v>
      </c>
      <c r="BL27" s="23" t="str">
        <f t="shared" si="47"/>
        <v>WorldFish</v>
      </c>
      <c r="BM27" s="23" t="str">
        <f t="shared" si="47"/>
        <v>Sub-Grantee</v>
      </c>
      <c r="BN27" s="23" t="str">
        <f t="shared" si="47"/>
        <v>WorldFish</v>
      </c>
      <c r="BO27" s="23" t="str">
        <f t="shared" si="47"/>
        <v>Sub-Grantee</v>
      </c>
      <c r="BP27" s="23" t="str">
        <f t="shared" si="47"/>
        <v>WorldFish</v>
      </c>
      <c r="BQ27" s="23" t="str">
        <f t="shared" si="47"/>
        <v>Sub-Grantee</v>
      </c>
      <c r="BR27" s="23" t="str">
        <f t="shared" si="47"/>
        <v>WorldFish</v>
      </c>
      <c r="BS27" s="23" t="str">
        <f t="shared" si="47"/>
        <v>Sub-Grantee</v>
      </c>
      <c r="BT27" s="23" t="str">
        <f t="shared" si="47"/>
        <v>WorldFish</v>
      </c>
      <c r="BU27" s="23" t="str">
        <f t="shared" si="47"/>
        <v>Sub-Grantee</v>
      </c>
      <c r="BV27" s="23" t="str">
        <f t="shared" si="47"/>
        <v>WorldFish</v>
      </c>
      <c r="BW27" s="23" t="str">
        <f t="shared" si="47"/>
        <v>Sub-Grantee</v>
      </c>
      <c r="BX27" s="23" t="str">
        <f t="shared" si="47"/>
        <v>WorldFish</v>
      </c>
      <c r="BY27" s="23" t="str">
        <f t="shared" si="47"/>
        <v>Sub-Grantee</v>
      </c>
    </row>
    <row r="28" spans="1:77" s="10" customFormat="1" x14ac:dyDescent="0.35">
      <c r="A28" s="42" t="s">
        <v>68</v>
      </c>
      <c r="B28" s="43" t="s">
        <v>45</v>
      </c>
      <c r="C28" s="44"/>
      <c r="D28" s="45"/>
      <c r="E28" s="45"/>
      <c r="F28" s="45"/>
      <c r="G28" s="46"/>
      <c r="H28" s="46"/>
      <c r="I28" s="47">
        <f>IFERROR(ROUND((C28*D28*E28),0),0)</f>
        <v>0</v>
      </c>
      <c r="J28" s="47">
        <f>IFERROR(ROUND((C28*D28*F28),0),0)</f>
        <v>0</v>
      </c>
      <c r="K28" s="47">
        <f>IFERROR(ROUND(I28*G28,2),0)</f>
        <v>0</v>
      </c>
      <c r="L28" s="47">
        <f>IFERROR(ROUND(J28*G28,2),0)</f>
        <v>0</v>
      </c>
      <c r="M28" s="47">
        <f>IFERROR(ROUND(I28*H28,2),0)</f>
        <v>0</v>
      </c>
      <c r="N28" s="47">
        <f>IFERROR(ROUND(J28*H28,2),0)</f>
        <v>0</v>
      </c>
      <c r="O28" s="47"/>
      <c r="P28" s="48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50">
        <f>ROUND(SUM(Q28:AH28),2)</f>
        <v>0</v>
      </c>
      <c r="AJ28" s="50">
        <f>ROUND(((E28+F28)*C28)-AI28,2)</f>
        <v>0</v>
      </c>
      <c r="AK28" s="35"/>
      <c r="AL28" s="49">
        <f>IFERROR(ROUND(((($D28*$Q28)*$C28)*$G28),0),0)</f>
        <v>0</v>
      </c>
      <c r="AM28" s="49">
        <f>IFERROR(ROUND(((($D28*$Q28)*$C28)*$H28),0),0)</f>
        <v>0</v>
      </c>
      <c r="AN28" s="49">
        <f>IFERROR(ROUND(((($D28*$R28)*$C28)*$G28),0),0)</f>
        <v>0</v>
      </c>
      <c r="AO28" s="49">
        <f>IFERROR(ROUND(((($D28*$R28)*$C28)*$H28),0),0)</f>
        <v>0</v>
      </c>
      <c r="AP28" s="49">
        <f>IFERROR(ROUND(((($D28*$S28)*$C28)*$G28),0),0)</f>
        <v>0</v>
      </c>
      <c r="AQ28" s="49">
        <f>IFERROR(ROUND(((($D28*$S28)*$C28)*$H28),0),0)</f>
        <v>0</v>
      </c>
      <c r="AR28" s="49">
        <f>IFERROR(ROUND(((($D28*$T28)*$C28)*$G28),0),0)</f>
        <v>0</v>
      </c>
      <c r="AS28" s="49">
        <f>IFERROR(ROUND(((($D28*$T28)*$C28)*$H28),0),0)</f>
        <v>0</v>
      </c>
      <c r="AT28" s="49">
        <f>IFERROR(ROUND(((($D28*$U28)*$C28)*$G28),0),0)</f>
        <v>0</v>
      </c>
      <c r="AU28" s="49">
        <f>IFERROR(ROUND(((($D28*$U28)*$C28)*$H28),0),0)</f>
        <v>0</v>
      </c>
      <c r="AV28" s="49">
        <f>IFERROR(ROUND(((($D28*$V28)*$C28)*$G28),0),0)</f>
        <v>0</v>
      </c>
      <c r="AW28" s="49">
        <f>IFERROR(ROUND(((($D28*$V28)*$C28)*$H28),0),0)</f>
        <v>0</v>
      </c>
      <c r="AX28" s="49">
        <f>IFERROR(ROUND(((($D28*$W28)*$C28)*$G28),0),0)</f>
        <v>0</v>
      </c>
      <c r="AY28" s="49">
        <f>IFERROR(ROUND(((($D28*$W28)*$C28)*$H28),0),0)</f>
        <v>0</v>
      </c>
      <c r="AZ28" s="49">
        <f>IFERROR(ROUND(((($D28*$X28)*$C28)*$G28),0),0)</f>
        <v>0</v>
      </c>
      <c r="BA28" s="49">
        <f>IFERROR(ROUND(((($D28*$X28)*$C28)*$H28),0),0)</f>
        <v>0</v>
      </c>
      <c r="BB28" s="49">
        <f>IFERROR(ROUND(((($D28*$Y28)*$C28)*$G28),0),0)</f>
        <v>0</v>
      </c>
      <c r="BC28" s="49">
        <f>IFERROR(ROUND(((($D28*$Y28)*$C28)*$H28),0),0)</f>
        <v>0</v>
      </c>
      <c r="BD28" s="49">
        <f>IFERROR(ROUND(((($D28*$Z28)*$C28)*$G28),0),0)</f>
        <v>0</v>
      </c>
      <c r="BE28" s="49">
        <f>IFERROR(ROUND(((($D28*$Z28)*$C28)*$H28),0),0)</f>
        <v>0</v>
      </c>
      <c r="BF28" s="49">
        <f>IFERROR(ROUND(((($D28*$AA28)*$C28)*$G28),0),0)</f>
        <v>0</v>
      </c>
      <c r="BG28" s="49">
        <f>IFERROR(ROUND(((($D28*$AA28)*$C28)*$H28),0),0)</f>
        <v>0</v>
      </c>
      <c r="BH28" s="49">
        <f>IFERROR(ROUND(((($D28*$AB28)*$C28)*$G28),0),0)</f>
        <v>0</v>
      </c>
      <c r="BI28" s="49">
        <f>IFERROR(ROUND(((($D28*$AB28)*$C28)*$H28),0),0)</f>
        <v>0</v>
      </c>
      <c r="BJ28" s="49">
        <f>IFERROR(ROUND(((($D28*$AC28)*$C28)*$G28),0),0)</f>
        <v>0</v>
      </c>
      <c r="BK28" s="49">
        <f>IFERROR(ROUND(((($D28*$AC28)*$C28)*$H28),0),0)</f>
        <v>0</v>
      </c>
      <c r="BL28" s="49">
        <f>IFERROR(ROUND(((($D28*$AD28)*$C28)*$G28),0),0)</f>
        <v>0</v>
      </c>
      <c r="BM28" s="49">
        <f>IFERROR(ROUND(((($D28*$AD28)*$C28)*$H28),0),0)</f>
        <v>0</v>
      </c>
      <c r="BN28" s="49">
        <f>IFERROR(ROUND(((($D28*$AE28)*$C28)*$G28),0),0)</f>
        <v>0</v>
      </c>
      <c r="BO28" s="49">
        <f>IFERROR(ROUND(((($D28*$AE28)*$C28)*$H28),0),0)</f>
        <v>0</v>
      </c>
      <c r="BP28" s="49">
        <f>IFERROR(ROUND(((($D28*$AF28)*$C28)*$G28),0),0)</f>
        <v>0</v>
      </c>
      <c r="BQ28" s="49">
        <f>IFERROR(ROUND(((($D28*$AF28)*$C28)*$H28),0),0)</f>
        <v>0</v>
      </c>
      <c r="BR28" s="49">
        <f>IFERROR(ROUND(((($D28*$AG28)*$C28)*$G28),0),0)</f>
        <v>0</v>
      </c>
      <c r="BS28" s="49">
        <f>IFERROR(ROUND(((($D28*$AG28)*$C28)*$H28),0),0)</f>
        <v>0</v>
      </c>
      <c r="BT28" s="49">
        <f>IFERROR(ROUND(((($D28*$AH28)*$C28)*$G28),0),0)</f>
        <v>0</v>
      </c>
      <c r="BU28" s="49">
        <f>IFERROR(ROUND(((($D28*$AH28)*$C28)*$H28),0),0)</f>
        <v>0</v>
      </c>
      <c r="BV28" s="35">
        <f>ROUND(AL28+AN28+AP28+AR28+AT28+AV28+AX28+AZ28+BB28+BD28+BF28+BH28+BJ28+BL28+BN28+BP28+BR28+BT28,0)</f>
        <v>0</v>
      </c>
      <c r="BW28" s="35">
        <f>ROUND(AM28+AO28+AQ28+AS28+AU28+AW28+AY28+BA28+BC28+BE28+BG28+BI28+BK28+BM28+BO28+BQ28+BS28+BU28,0)</f>
        <v>0</v>
      </c>
      <c r="BX28" s="35">
        <f>ROUND((K28+L28)-BV28,0)</f>
        <v>0</v>
      </c>
      <c r="BY28" s="35">
        <f>ROUND((M28+N28)-BW28,0)</f>
        <v>0</v>
      </c>
    </row>
    <row r="29" spans="1:77" x14ac:dyDescent="0.35">
      <c r="A29" s="51" t="s">
        <v>69</v>
      </c>
      <c r="B29" s="52" t="s">
        <v>70</v>
      </c>
      <c r="C29" s="53"/>
      <c r="D29" s="54"/>
      <c r="E29" s="54"/>
      <c r="F29" s="54"/>
      <c r="G29" s="55"/>
      <c r="H29" s="55"/>
      <c r="I29" s="47">
        <f t="shared" ref="I29:I40" si="48">IFERROR(ROUND((C29*D29*E29),0),0)</f>
        <v>0</v>
      </c>
      <c r="J29" s="47">
        <f t="shared" ref="J29:J40" si="49">IFERROR(ROUND((C29*D29*F29),0),0)</f>
        <v>0</v>
      </c>
      <c r="K29" s="47">
        <f t="shared" ref="K29:K40" si="50">IFERROR(ROUND(I29*G29,2),0)</f>
        <v>0</v>
      </c>
      <c r="L29" s="47">
        <f t="shared" ref="L29:L40" si="51">IFERROR(ROUND(J29*G29,2),0)</f>
        <v>0</v>
      </c>
      <c r="M29" s="47">
        <f t="shared" ref="M29:M40" si="52">IFERROR(ROUND(I29*H29,2),0)</f>
        <v>0</v>
      </c>
      <c r="N29" s="47">
        <f t="shared" ref="N29:N40" si="53">IFERROR(ROUND(J29*H29,2),0)</f>
        <v>0</v>
      </c>
      <c r="O29" s="47"/>
      <c r="P29" s="48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50">
        <f t="shared" ref="AI29:AI40" si="54">ROUND(SUM(Q29:AH29),2)</f>
        <v>0</v>
      </c>
      <c r="AJ29" s="50">
        <f t="shared" ref="AJ29:AJ40" si="55">ROUND(((E29+F29)*C29)-AI29,2)</f>
        <v>0</v>
      </c>
      <c r="AK29" s="35"/>
      <c r="AL29" s="49">
        <f t="shared" ref="AL29:AL40" si="56">IFERROR(ROUND(((($D29*$Q29)*$C29)*$G29),0),0)</f>
        <v>0</v>
      </c>
      <c r="AM29" s="49">
        <f t="shared" ref="AM29:AM40" si="57">IFERROR(ROUND(((($D29*$Q29)*$C29)*$H29),0),0)</f>
        <v>0</v>
      </c>
      <c r="AN29" s="49">
        <f t="shared" ref="AN29:AN40" si="58">IFERROR(ROUND(((($D29*$R29)*$C29)*$G29),0),0)</f>
        <v>0</v>
      </c>
      <c r="AO29" s="49">
        <f t="shared" ref="AO29:AO40" si="59">IFERROR(ROUND(((($D29*$R29)*$C29)*$H29),0),0)</f>
        <v>0</v>
      </c>
      <c r="AP29" s="49">
        <f t="shared" ref="AP29:AP40" si="60">IFERROR(ROUND(((($D29*$S29)*$C29)*$G29),0),0)</f>
        <v>0</v>
      </c>
      <c r="AQ29" s="49">
        <f t="shared" ref="AQ29:AQ40" si="61">IFERROR(ROUND(((($D29*$S29)*$C29)*$H29),0),0)</f>
        <v>0</v>
      </c>
      <c r="AR29" s="49">
        <f t="shared" ref="AR29:AR40" si="62">IFERROR(ROUND(((($D29*$T29)*$C29)*$G29),0),0)</f>
        <v>0</v>
      </c>
      <c r="AS29" s="49">
        <f t="shared" ref="AS29:AS40" si="63">IFERROR(ROUND(((($D29*$T29)*$C29)*$H29),0),0)</f>
        <v>0</v>
      </c>
      <c r="AT29" s="49">
        <f t="shared" ref="AT29:AT40" si="64">IFERROR(ROUND(((($D29*$U29)*$C29)*$G29),0),0)</f>
        <v>0</v>
      </c>
      <c r="AU29" s="49">
        <f t="shared" ref="AU29:AU40" si="65">IFERROR(ROUND(((($D29*$U29)*$C29)*$H29),0),0)</f>
        <v>0</v>
      </c>
      <c r="AV29" s="49">
        <f t="shared" ref="AV29:AV40" si="66">IFERROR(ROUND(((($D29*$V29)*$C29)*$G29),0),0)</f>
        <v>0</v>
      </c>
      <c r="AW29" s="49">
        <f t="shared" ref="AW29:AW40" si="67">IFERROR(ROUND(((($D29*$V29)*$C29)*$H29),0),0)</f>
        <v>0</v>
      </c>
      <c r="AX29" s="49">
        <f t="shared" ref="AX29:AX40" si="68">IFERROR(ROUND(((($D29*$W29)*$C29)*$G29),0),0)</f>
        <v>0</v>
      </c>
      <c r="AY29" s="49">
        <f t="shared" ref="AY29:AY40" si="69">IFERROR(ROUND(((($D29*$W29)*$C29)*$H29),0),0)</f>
        <v>0</v>
      </c>
      <c r="AZ29" s="49">
        <f t="shared" ref="AZ29:AZ40" si="70">IFERROR(ROUND(((($D29*$X29)*$C29)*$G29),0),0)</f>
        <v>0</v>
      </c>
      <c r="BA29" s="49">
        <f t="shared" ref="BA29:BA40" si="71">IFERROR(ROUND(((($D29*$X29)*$C29)*$H29),0),0)</f>
        <v>0</v>
      </c>
      <c r="BB29" s="49">
        <f t="shared" ref="BB29:BB40" si="72">IFERROR(ROUND(((($D29*$Y29)*$C29)*$G29),0),0)</f>
        <v>0</v>
      </c>
      <c r="BC29" s="49">
        <f t="shared" ref="BC29:BC40" si="73">IFERROR(ROUND(((($D29*$Y29)*$C29)*$H29),0),0)</f>
        <v>0</v>
      </c>
      <c r="BD29" s="49">
        <f t="shared" ref="BD29:BD40" si="74">IFERROR(ROUND(((($D29*$Z29)*$C29)*$G29),0),0)</f>
        <v>0</v>
      </c>
      <c r="BE29" s="49">
        <f t="shared" ref="BE29:BE40" si="75">IFERROR(ROUND(((($D29*$Z29)*$C29)*$H29),0),0)</f>
        <v>0</v>
      </c>
      <c r="BF29" s="49">
        <f t="shared" ref="BF29:BF40" si="76">IFERROR(ROUND(((($D29*$AA29)*$C29)*$G29),0),0)</f>
        <v>0</v>
      </c>
      <c r="BG29" s="49">
        <f t="shared" ref="BG29:BG40" si="77">IFERROR(ROUND(((($D29*$AA29)*$C29)*$H29),0),0)</f>
        <v>0</v>
      </c>
      <c r="BH29" s="49">
        <f t="shared" ref="BH29:BH40" si="78">IFERROR(ROUND(((($D29*$AB29)*$C29)*$G29),0),0)</f>
        <v>0</v>
      </c>
      <c r="BI29" s="49">
        <f t="shared" ref="BI29:BI40" si="79">IFERROR(ROUND(((($D29*$AB29)*$C29)*$H29),0),0)</f>
        <v>0</v>
      </c>
      <c r="BJ29" s="49">
        <f t="shared" ref="BJ29:BJ40" si="80">IFERROR(ROUND(((($D29*$AC29)*$C29)*$G29),0),0)</f>
        <v>0</v>
      </c>
      <c r="BK29" s="49">
        <f t="shared" ref="BK29:BK40" si="81">IFERROR(ROUND(((($D29*$AC29)*$C29)*$H29),0),0)</f>
        <v>0</v>
      </c>
      <c r="BL29" s="49">
        <f t="shared" ref="BL29:BL40" si="82">IFERROR(ROUND(((($D29*$AD29)*$C29)*$G29),0),0)</f>
        <v>0</v>
      </c>
      <c r="BM29" s="49">
        <f t="shared" ref="BM29:BM40" si="83">IFERROR(ROUND(((($D29*$AD29)*$C29)*$H29),0),0)</f>
        <v>0</v>
      </c>
      <c r="BN29" s="49">
        <f t="shared" ref="BN29:BN40" si="84">IFERROR(ROUND(((($D29*$AE29)*$C29)*$G29),0),0)</f>
        <v>0</v>
      </c>
      <c r="BO29" s="49">
        <f t="shared" ref="BO29:BO40" si="85">IFERROR(ROUND(((($D29*$AE29)*$C29)*$H29),0),0)</f>
        <v>0</v>
      </c>
      <c r="BP29" s="49">
        <f t="shared" ref="BP29:BP40" si="86">IFERROR(ROUND(((($D29*$AF29)*$C29)*$G29),0),0)</f>
        <v>0</v>
      </c>
      <c r="BQ29" s="49">
        <f t="shared" ref="BQ29:BQ40" si="87">IFERROR(ROUND(((($D29*$AF29)*$C29)*$H29),0),0)</f>
        <v>0</v>
      </c>
      <c r="BR29" s="49">
        <f t="shared" ref="BR29:BR40" si="88">IFERROR(ROUND(((($D29*$AG29)*$C29)*$G29),0),0)</f>
        <v>0</v>
      </c>
      <c r="BS29" s="49">
        <f t="shared" ref="BS29:BS40" si="89">IFERROR(ROUND(((($D29*$AG29)*$C29)*$H29),0),0)</f>
        <v>0</v>
      </c>
      <c r="BT29" s="49">
        <f t="shared" ref="BT29:BT40" si="90">IFERROR(ROUND(((($D29*$AH29)*$C29)*$G29),0),0)</f>
        <v>0</v>
      </c>
      <c r="BU29" s="49">
        <f t="shared" ref="BU29:BU40" si="91">IFERROR(ROUND(((($D29*$AH29)*$C29)*$H29),0),0)</f>
        <v>0</v>
      </c>
      <c r="BV29" s="35">
        <f t="shared" ref="BV29:BV40" si="92">ROUND(AL29+AN29+AP29+AR29+AT29+AV29+AX29+AZ29+BB29+BD29+BF29+BH29+BJ29+BL29+BN29+BP29+BR29+BT29,0)</f>
        <v>0</v>
      </c>
      <c r="BW29" s="35">
        <f t="shared" ref="BW29:BW40" si="93">ROUND(AM29+AO29+AQ29+AS29+AU29+AW29+AY29+BA29+BC29+BE29+BG29+BI29+BK29+BM29+BO29+BQ29+BS29+BU29,0)</f>
        <v>0</v>
      </c>
      <c r="BX29" s="35">
        <f t="shared" ref="BX29:BX40" si="94">ROUND((K29+L29)-BV29,0)</f>
        <v>0</v>
      </c>
      <c r="BY29" s="35">
        <f t="shared" ref="BY29:BY40" si="95">ROUND((M29+N29)-BW29,0)</f>
        <v>0</v>
      </c>
    </row>
    <row r="30" spans="1:77" x14ac:dyDescent="0.35">
      <c r="A30" s="51" t="s">
        <v>71</v>
      </c>
      <c r="B30" s="52" t="s">
        <v>72</v>
      </c>
      <c r="C30" s="53"/>
      <c r="D30" s="54"/>
      <c r="E30" s="54"/>
      <c r="F30" s="54"/>
      <c r="G30" s="55"/>
      <c r="H30" s="55"/>
      <c r="I30" s="47">
        <f t="shared" si="48"/>
        <v>0</v>
      </c>
      <c r="J30" s="47">
        <f t="shared" si="49"/>
        <v>0</v>
      </c>
      <c r="K30" s="47">
        <f t="shared" si="50"/>
        <v>0</v>
      </c>
      <c r="L30" s="47">
        <f t="shared" si="51"/>
        <v>0</v>
      </c>
      <c r="M30" s="47">
        <f t="shared" si="52"/>
        <v>0</v>
      </c>
      <c r="N30" s="47">
        <f t="shared" si="53"/>
        <v>0</v>
      </c>
      <c r="O30" s="47"/>
      <c r="P30" s="48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50">
        <f t="shared" si="54"/>
        <v>0</v>
      </c>
      <c r="AJ30" s="50">
        <f t="shared" si="55"/>
        <v>0</v>
      </c>
      <c r="AK30" s="35"/>
      <c r="AL30" s="49">
        <f t="shared" si="56"/>
        <v>0</v>
      </c>
      <c r="AM30" s="49">
        <f t="shared" si="57"/>
        <v>0</v>
      </c>
      <c r="AN30" s="49">
        <f t="shared" si="58"/>
        <v>0</v>
      </c>
      <c r="AO30" s="49">
        <f t="shared" si="59"/>
        <v>0</v>
      </c>
      <c r="AP30" s="49">
        <f t="shared" si="60"/>
        <v>0</v>
      </c>
      <c r="AQ30" s="49">
        <f t="shared" si="61"/>
        <v>0</v>
      </c>
      <c r="AR30" s="49">
        <f t="shared" si="62"/>
        <v>0</v>
      </c>
      <c r="AS30" s="49">
        <f t="shared" si="63"/>
        <v>0</v>
      </c>
      <c r="AT30" s="49">
        <f t="shared" si="64"/>
        <v>0</v>
      </c>
      <c r="AU30" s="49">
        <f t="shared" si="65"/>
        <v>0</v>
      </c>
      <c r="AV30" s="49">
        <f t="shared" si="66"/>
        <v>0</v>
      </c>
      <c r="AW30" s="49">
        <f t="shared" si="67"/>
        <v>0</v>
      </c>
      <c r="AX30" s="49">
        <f t="shared" si="68"/>
        <v>0</v>
      </c>
      <c r="AY30" s="49">
        <f t="shared" si="69"/>
        <v>0</v>
      </c>
      <c r="AZ30" s="49">
        <f t="shared" si="70"/>
        <v>0</v>
      </c>
      <c r="BA30" s="49">
        <f t="shared" si="71"/>
        <v>0</v>
      </c>
      <c r="BB30" s="49">
        <f t="shared" si="72"/>
        <v>0</v>
      </c>
      <c r="BC30" s="49">
        <f t="shared" si="73"/>
        <v>0</v>
      </c>
      <c r="BD30" s="49">
        <f t="shared" si="74"/>
        <v>0</v>
      </c>
      <c r="BE30" s="49">
        <f t="shared" si="75"/>
        <v>0</v>
      </c>
      <c r="BF30" s="49">
        <f t="shared" si="76"/>
        <v>0</v>
      </c>
      <c r="BG30" s="49">
        <f t="shared" si="77"/>
        <v>0</v>
      </c>
      <c r="BH30" s="49">
        <f t="shared" si="78"/>
        <v>0</v>
      </c>
      <c r="BI30" s="49">
        <f t="shared" si="79"/>
        <v>0</v>
      </c>
      <c r="BJ30" s="49">
        <f t="shared" si="80"/>
        <v>0</v>
      </c>
      <c r="BK30" s="49">
        <f t="shared" si="81"/>
        <v>0</v>
      </c>
      <c r="BL30" s="49">
        <f t="shared" si="82"/>
        <v>0</v>
      </c>
      <c r="BM30" s="49">
        <f t="shared" si="83"/>
        <v>0</v>
      </c>
      <c r="BN30" s="49">
        <f t="shared" si="84"/>
        <v>0</v>
      </c>
      <c r="BO30" s="49">
        <f t="shared" si="85"/>
        <v>0</v>
      </c>
      <c r="BP30" s="49">
        <f t="shared" si="86"/>
        <v>0</v>
      </c>
      <c r="BQ30" s="49">
        <f t="shared" si="87"/>
        <v>0</v>
      </c>
      <c r="BR30" s="49">
        <f t="shared" si="88"/>
        <v>0</v>
      </c>
      <c r="BS30" s="49">
        <f t="shared" si="89"/>
        <v>0</v>
      </c>
      <c r="BT30" s="49">
        <f t="shared" si="90"/>
        <v>0</v>
      </c>
      <c r="BU30" s="49">
        <f t="shared" si="91"/>
        <v>0</v>
      </c>
      <c r="BV30" s="35">
        <f t="shared" si="92"/>
        <v>0</v>
      </c>
      <c r="BW30" s="35">
        <f t="shared" si="93"/>
        <v>0</v>
      </c>
      <c r="BX30" s="35">
        <f t="shared" si="94"/>
        <v>0</v>
      </c>
      <c r="BY30" s="35">
        <f t="shared" si="95"/>
        <v>0</v>
      </c>
    </row>
    <row r="31" spans="1:77" x14ac:dyDescent="0.35">
      <c r="A31" s="51" t="s">
        <v>73</v>
      </c>
      <c r="B31" s="52" t="s">
        <v>74</v>
      </c>
      <c r="C31" s="53"/>
      <c r="D31" s="54"/>
      <c r="E31" s="54"/>
      <c r="F31" s="54"/>
      <c r="G31" s="55"/>
      <c r="H31" s="55"/>
      <c r="I31" s="47">
        <f t="shared" si="48"/>
        <v>0</v>
      </c>
      <c r="J31" s="47">
        <f t="shared" si="49"/>
        <v>0</v>
      </c>
      <c r="K31" s="47">
        <f t="shared" si="50"/>
        <v>0</v>
      </c>
      <c r="L31" s="47">
        <f t="shared" si="51"/>
        <v>0</v>
      </c>
      <c r="M31" s="47">
        <f t="shared" si="52"/>
        <v>0</v>
      </c>
      <c r="N31" s="47">
        <f t="shared" si="53"/>
        <v>0</v>
      </c>
      <c r="O31" s="47"/>
      <c r="P31" s="48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50">
        <f t="shared" si="54"/>
        <v>0</v>
      </c>
      <c r="AJ31" s="50">
        <f t="shared" si="55"/>
        <v>0</v>
      </c>
      <c r="AK31" s="35"/>
      <c r="AL31" s="49">
        <f t="shared" si="56"/>
        <v>0</v>
      </c>
      <c r="AM31" s="49">
        <f t="shared" si="57"/>
        <v>0</v>
      </c>
      <c r="AN31" s="49">
        <f t="shared" si="58"/>
        <v>0</v>
      </c>
      <c r="AO31" s="49">
        <f t="shared" si="59"/>
        <v>0</v>
      </c>
      <c r="AP31" s="49">
        <f t="shared" si="60"/>
        <v>0</v>
      </c>
      <c r="AQ31" s="49">
        <f t="shared" si="61"/>
        <v>0</v>
      </c>
      <c r="AR31" s="49">
        <f t="shared" si="62"/>
        <v>0</v>
      </c>
      <c r="AS31" s="49">
        <f t="shared" si="63"/>
        <v>0</v>
      </c>
      <c r="AT31" s="49">
        <f t="shared" si="64"/>
        <v>0</v>
      </c>
      <c r="AU31" s="49">
        <f t="shared" si="65"/>
        <v>0</v>
      </c>
      <c r="AV31" s="49">
        <f t="shared" si="66"/>
        <v>0</v>
      </c>
      <c r="AW31" s="49">
        <f t="shared" si="67"/>
        <v>0</v>
      </c>
      <c r="AX31" s="49">
        <f t="shared" si="68"/>
        <v>0</v>
      </c>
      <c r="AY31" s="49">
        <f t="shared" si="69"/>
        <v>0</v>
      </c>
      <c r="AZ31" s="49">
        <f t="shared" si="70"/>
        <v>0</v>
      </c>
      <c r="BA31" s="49">
        <f t="shared" si="71"/>
        <v>0</v>
      </c>
      <c r="BB31" s="49">
        <f t="shared" si="72"/>
        <v>0</v>
      </c>
      <c r="BC31" s="49">
        <f t="shared" si="73"/>
        <v>0</v>
      </c>
      <c r="BD31" s="49">
        <f t="shared" si="74"/>
        <v>0</v>
      </c>
      <c r="BE31" s="49">
        <f t="shared" si="75"/>
        <v>0</v>
      </c>
      <c r="BF31" s="49">
        <f t="shared" si="76"/>
        <v>0</v>
      </c>
      <c r="BG31" s="49">
        <f t="shared" si="77"/>
        <v>0</v>
      </c>
      <c r="BH31" s="49">
        <f t="shared" si="78"/>
        <v>0</v>
      </c>
      <c r="BI31" s="49">
        <f t="shared" si="79"/>
        <v>0</v>
      </c>
      <c r="BJ31" s="49">
        <f t="shared" si="80"/>
        <v>0</v>
      </c>
      <c r="BK31" s="49">
        <f t="shared" si="81"/>
        <v>0</v>
      </c>
      <c r="BL31" s="49">
        <f t="shared" si="82"/>
        <v>0</v>
      </c>
      <c r="BM31" s="49">
        <f t="shared" si="83"/>
        <v>0</v>
      </c>
      <c r="BN31" s="49">
        <f t="shared" si="84"/>
        <v>0</v>
      </c>
      <c r="BO31" s="49">
        <f t="shared" si="85"/>
        <v>0</v>
      </c>
      <c r="BP31" s="49">
        <f t="shared" si="86"/>
        <v>0</v>
      </c>
      <c r="BQ31" s="49">
        <f t="shared" si="87"/>
        <v>0</v>
      </c>
      <c r="BR31" s="49">
        <f t="shared" si="88"/>
        <v>0</v>
      </c>
      <c r="BS31" s="49">
        <f t="shared" si="89"/>
        <v>0</v>
      </c>
      <c r="BT31" s="49">
        <f t="shared" si="90"/>
        <v>0</v>
      </c>
      <c r="BU31" s="49">
        <f t="shared" si="91"/>
        <v>0</v>
      </c>
      <c r="BV31" s="35">
        <f t="shared" si="92"/>
        <v>0</v>
      </c>
      <c r="BW31" s="35">
        <f t="shared" si="93"/>
        <v>0</v>
      </c>
      <c r="BX31" s="35">
        <f t="shared" si="94"/>
        <v>0</v>
      </c>
      <c r="BY31" s="35">
        <f t="shared" si="95"/>
        <v>0</v>
      </c>
    </row>
    <row r="32" spans="1:77" x14ac:dyDescent="0.35">
      <c r="A32" s="51" t="s">
        <v>75</v>
      </c>
      <c r="B32" s="52" t="s">
        <v>76</v>
      </c>
      <c r="C32" s="53"/>
      <c r="D32" s="54"/>
      <c r="E32" s="54"/>
      <c r="F32" s="54"/>
      <c r="G32" s="55"/>
      <c r="H32" s="55"/>
      <c r="I32" s="47">
        <f t="shared" si="48"/>
        <v>0</v>
      </c>
      <c r="J32" s="47">
        <f t="shared" si="49"/>
        <v>0</v>
      </c>
      <c r="K32" s="47">
        <f t="shared" si="50"/>
        <v>0</v>
      </c>
      <c r="L32" s="47">
        <f t="shared" si="51"/>
        <v>0</v>
      </c>
      <c r="M32" s="47">
        <f t="shared" si="52"/>
        <v>0</v>
      </c>
      <c r="N32" s="47">
        <f t="shared" si="53"/>
        <v>0</v>
      </c>
      <c r="O32" s="47"/>
      <c r="P32" s="48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50">
        <f t="shared" si="54"/>
        <v>0</v>
      </c>
      <c r="AJ32" s="50">
        <f t="shared" si="55"/>
        <v>0</v>
      </c>
      <c r="AK32" s="35"/>
      <c r="AL32" s="49">
        <f t="shared" si="56"/>
        <v>0</v>
      </c>
      <c r="AM32" s="49">
        <f t="shared" si="57"/>
        <v>0</v>
      </c>
      <c r="AN32" s="49">
        <f t="shared" si="58"/>
        <v>0</v>
      </c>
      <c r="AO32" s="49">
        <f t="shared" si="59"/>
        <v>0</v>
      </c>
      <c r="AP32" s="49">
        <f t="shared" si="60"/>
        <v>0</v>
      </c>
      <c r="AQ32" s="49">
        <f t="shared" si="61"/>
        <v>0</v>
      </c>
      <c r="AR32" s="49">
        <f t="shared" si="62"/>
        <v>0</v>
      </c>
      <c r="AS32" s="49">
        <f t="shared" si="63"/>
        <v>0</v>
      </c>
      <c r="AT32" s="49">
        <f t="shared" si="64"/>
        <v>0</v>
      </c>
      <c r="AU32" s="49">
        <f t="shared" si="65"/>
        <v>0</v>
      </c>
      <c r="AV32" s="49">
        <f t="shared" si="66"/>
        <v>0</v>
      </c>
      <c r="AW32" s="49">
        <f t="shared" si="67"/>
        <v>0</v>
      </c>
      <c r="AX32" s="49">
        <f t="shared" si="68"/>
        <v>0</v>
      </c>
      <c r="AY32" s="49">
        <f t="shared" si="69"/>
        <v>0</v>
      </c>
      <c r="AZ32" s="49">
        <f t="shared" si="70"/>
        <v>0</v>
      </c>
      <c r="BA32" s="49">
        <f t="shared" si="71"/>
        <v>0</v>
      </c>
      <c r="BB32" s="49">
        <f t="shared" si="72"/>
        <v>0</v>
      </c>
      <c r="BC32" s="49">
        <f t="shared" si="73"/>
        <v>0</v>
      </c>
      <c r="BD32" s="49">
        <f t="shared" si="74"/>
        <v>0</v>
      </c>
      <c r="BE32" s="49">
        <f t="shared" si="75"/>
        <v>0</v>
      </c>
      <c r="BF32" s="49">
        <f t="shared" si="76"/>
        <v>0</v>
      </c>
      <c r="BG32" s="49">
        <f t="shared" si="77"/>
        <v>0</v>
      </c>
      <c r="BH32" s="49">
        <f t="shared" si="78"/>
        <v>0</v>
      </c>
      <c r="BI32" s="49">
        <f t="shared" si="79"/>
        <v>0</v>
      </c>
      <c r="BJ32" s="49">
        <f t="shared" si="80"/>
        <v>0</v>
      </c>
      <c r="BK32" s="49">
        <f t="shared" si="81"/>
        <v>0</v>
      </c>
      <c r="BL32" s="49">
        <f t="shared" si="82"/>
        <v>0</v>
      </c>
      <c r="BM32" s="49">
        <f t="shared" si="83"/>
        <v>0</v>
      </c>
      <c r="BN32" s="49">
        <f t="shared" si="84"/>
        <v>0</v>
      </c>
      <c r="BO32" s="49">
        <f t="shared" si="85"/>
        <v>0</v>
      </c>
      <c r="BP32" s="49">
        <f t="shared" si="86"/>
        <v>0</v>
      </c>
      <c r="BQ32" s="49">
        <f t="shared" si="87"/>
        <v>0</v>
      </c>
      <c r="BR32" s="49">
        <f t="shared" si="88"/>
        <v>0</v>
      </c>
      <c r="BS32" s="49">
        <f t="shared" si="89"/>
        <v>0</v>
      </c>
      <c r="BT32" s="49">
        <f t="shared" si="90"/>
        <v>0</v>
      </c>
      <c r="BU32" s="49">
        <f t="shared" si="91"/>
        <v>0</v>
      </c>
      <c r="BV32" s="35">
        <f t="shared" si="92"/>
        <v>0</v>
      </c>
      <c r="BW32" s="35">
        <f t="shared" si="93"/>
        <v>0</v>
      </c>
      <c r="BX32" s="35">
        <f t="shared" si="94"/>
        <v>0</v>
      </c>
      <c r="BY32" s="35">
        <f t="shared" si="95"/>
        <v>0</v>
      </c>
    </row>
    <row r="33" spans="1:77" x14ac:dyDescent="0.35">
      <c r="A33" s="51" t="s">
        <v>77</v>
      </c>
      <c r="B33" s="52" t="s">
        <v>78</v>
      </c>
      <c r="C33" s="53"/>
      <c r="D33" s="54"/>
      <c r="E33" s="54"/>
      <c r="F33" s="54"/>
      <c r="G33" s="55"/>
      <c r="H33" s="55"/>
      <c r="I33" s="47">
        <f t="shared" si="48"/>
        <v>0</v>
      </c>
      <c r="J33" s="47">
        <f t="shared" si="49"/>
        <v>0</v>
      </c>
      <c r="K33" s="47">
        <f t="shared" si="50"/>
        <v>0</v>
      </c>
      <c r="L33" s="47">
        <f t="shared" si="51"/>
        <v>0</v>
      </c>
      <c r="M33" s="47">
        <f t="shared" si="52"/>
        <v>0</v>
      </c>
      <c r="N33" s="47">
        <f t="shared" si="53"/>
        <v>0</v>
      </c>
      <c r="O33" s="47"/>
      <c r="P33" s="48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50">
        <f t="shared" si="54"/>
        <v>0</v>
      </c>
      <c r="AJ33" s="50">
        <f t="shared" si="55"/>
        <v>0</v>
      </c>
      <c r="AK33" s="35"/>
      <c r="AL33" s="49">
        <f t="shared" si="56"/>
        <v>0</v>
      </c>
      <c r="AM33" s="49">
        <f t="shared" si="57"/>
        <v>0</v>
      </c>
      <c r="AN33" s="49">
        <f t="shared" si="58"/>
        <v>0</v>
      </c>
      <c r="AO33" s="49">
        <f t="shared" si="59"/>
        <v>0</v>
      </c>
      <c r="AP33" s="49">
        <f t="shared" si="60"/>
        <v>0</v>
      </c>
      <c r="AQ33" s="49">
        <f t="shared" si="61"/>
        <v>0</v>
      </c>
      <c r="AR33" s="49">
        <f t="shared" si="62"/>
        <v>0</v>
      </c>
      <c r="AS33" s="49">
        <f t="shared" si="63"/>
        <v>0</v>
      </c>
      <c r="AT33" s="49">
        <f t="shared" si="64"/>
        <v>0</v>
      </c>
      <c r="AU33" s="49">
        <f t="shared" si="65"/>
        <v>0</v>
      </c>
      <c r="AV33" s="49">
        <f t="shared" si="66"/>
        <v>0</v>
      </c>
      <c r="AW33" s="49">
        <f t="shared" si="67"/>
        <v>0</v>
      </c>
      <c r="AX33" s="49">
        <f t="shared" si="68"/>
        <v>0</v>
      </c>
      <c r="AY33" s="49">
        <f t="shared" si="69"/>
        <v>0</v>
      </c>
      <c r="AZ33" s="49">
        <f t="shared" si="70"/>
        <v>0</v>
      </c>
      <c r="BA33" s="49">
        <f t="shared" si="71"/>
        <v>0</v>
      </c>
      <c r="BB33" s="49">
        <f t="shared" si="72"/>
        <v>0</v>
      </c>
      <c r="BC33" s="49">
        <f t="shared" si="73"/>
        <v>0</v>
      </c>
      <c r="BD33" s="49">
        <f t="shared" si="74"/>
        <v>0</v>
      </c>
      <c r="BE33" s="49">
        <f t="shared" si="75"/>
        <v>0</v>
      </c>
      <c r="BF33" s="49">
        <f t="shared" si="76"/>
        <v>0</v>
      </c>
      <c r="BG33" s="49">
        <f t="shared" si="77"/>
        <v>0</v>
      </c>
      <c r="BH33" s="49">
        <f t="shared" si="78"/>
        <v>0</v>
      </c>
      <c r="BI33" s="49">
        <f t="shared" si="79"/>
        <v>0</v>
      </c>
      <c r="BJ33" s="49">
        <f t="shared" si="80"/>
        <v>0</v>
      </c>
      <c r="BK33" s="49">
        <f t="shared" si="81"/>
        <v>0</v>
      </c>
      <c r="BL33" s="49">
        <f t="shared" si="82"/>
        <v>0</v>
      </c>
      <c r="BM33" s="49">
        <f t="shared" si="83"/>
        <v>0</v>
      </c>
      <c r="BN33" s="49">
        <f t="shared" si="84"/>
        <v>0</v>
      </c>
      <c r="BO33" s="49">
        <f t="shared" si="85"/>
        <v>0</v>
      </c>
      <c r="BP33" s="49">
        <f t="shared" si="86"/>
        <v>0</v>
      </c>
      <c r="BQ33" s="49">
        <f t="shared" si="87"/>
        <v>0</v>
      </c>
      <c r="BR33" s="49">
        <f t="shared" si="88"/>
        <v>0</v>
      </c>
      <c r="BS33" s="49">
        <f t="shared" si="89"/>
        <v>0</v>
      </c>
      <c r="BT33" s="49">
        <f t="shared" si="90"/>
        <v>0</v>
      </c>
      <c r="BU33" s="49">
        <f t="shared" si="91"/>
        <v>0</v>
      </c>
      <c r="BV33" s="35">
        <f t="shared" si="92"/>
        <v>0</v>
      </c>
      <c r="BW33" s="35">
        <f t="shared" si="93"/>
        <v>0</v>
      </c>
      <c r="BX33" s="35">
        <f t="shared" si="94"/>
        <v>0</v>
      </c>
      <c r="BY33" s="35">
        <f t="shared" si="95"/>
        <v>0</v>
      </c>
    </row>
    <row r="34" spans="1:77" x14ac:dyDescent="0.35">
      <c r="A34" s="51" t="s">
        <v>79</v>
      </c>
      <c r="B34" s="52" t="s">
        <v>80</v>
      </c>
      <c r="C34" s="53"/>
      <c r="D34" s="54"/>
      <c r="E34" s="54"/>
      <c r="F34" s="54"/>
      <c r="G34" s="55"/>
      <c r="H34" s="55"/>
      <c r="I34" s="47">
        <f t="shared" si="48"/>
        <v>0</v>
      </c>
      <c r="J34" s="47">
        <f t="shared" si="49"/>
        <v>0</v>
      </c>
      <c r="K34" s="47">
        <f t="shared" si="50"/>
        <v>0</v>
      </c>
      <c r="L34" s="47">
        <f t="shared" si="51"/>
        <v>0</v>
      </c>
      <c r="M34" s="47">
        <f t="shared" si="52"/>
        <v>0</v>
      </c>
      <c r="N34" s="47">
        <f t="shared" si="53"/>
        <v>0</v>
      </c>
      <c r="O34" s="47"/>
      <c r="P34" s="48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50">
        <f t="shared" si="54"/>
        <v>0</v>
      </c>
      <c r="AJ34" s="50">
        <f t="shared" si="55"/>
        <v>0</v>
      </c>
      <c r="AK34" s="35"/>
      <c r="AL34" s="49">
        <f t="shared" si="56"/>
        <v>0</v>
      </c>
      <c r="AM34" s="49">
        <f t="shared" si="57"/>
        <v>0</v>
      </c>
      <c r="AN34" s="49">
        <f t="shared" si="58"/>
        <v>0</v>
      </c>
      <c r="AO34" s="49">
        <f t="shared" si="59"/>
        <v>0</v>
      </c>
      <c r="AP34" s="49">
        <f t="shared" si="60"/>
        <v>0</v>
      </c>
      <c r="AQ34" s="49">
        <f t="shared" si="61"/>
        <v>0</v>
      </c>
      <c r="AR34" s="49">
        <f t="shared" si="62"/>
        <v>0</v>
      </c>
      <c r="AS34" s="49">
        <f t="shared" si="63"/>
        <v>0</v>
      </c>
      <c r="AT34" s="49">
        <f t="shared" si="64"/>
        <v>0</v>
      </c>
      <c r="AU34" s="49">
        <f t="shared" si="65"/>
        <v>0</v>
      </c>
      <c r="AV34" s="49">
        <f t="shared" si="66"/>
        <v>0</v>
      </c>
      <c r="AW34" s="49">
        <f t="shared" si="67"/>
        <v>0</v>
      </c>
      <c r="AX34" s="49">
        <f t="shared" si="68"/>
        <v>0</v>
      </c>
      <c r="AY34" s="49">
        <f t="shared" si="69"/>
        <v>0</v>
      </c>
      <c r="AZ34" s="49">
        <f t="shared" si="70"/>
        <v>0</v>
      </c>
      <c r="BA34" s="49">
        <f t="shared" si="71"/>
        <v>0</v>
      </c>
      <c r="BB34" s="49">
        <f t="shared" si="72"/>
        <v>0</v>
      </c>
      <c r="BC34" s="49">
        <f t="shared" si="73"/>
        <v>0</v>
      </c>
      <c r="BD34" s="49">
        <f t="shared" si="74"/>
        <v>0</v>
      </c>
      <c r="BE34" s="49">
        <f t="shared" si="75"/>
        <v>0</v>
      </c>
      <c r="BF34" s="49">
        <f t="shared" si="76"/>
        <v>0</v>
      </c>
      <c r="BG34" s="49">
        <f t="shared" si="77"/>
        <v>0</v>
      </c>
      <c r="BH34" s="49">
        <f t="shared" si="78"/>
        <v>0</v>
      </c>
      <c r="BI34" s="49">
        <f t="shared" si="79"/>
        <v>0</v>
      </c>
      <c r="BJ34" s="49">
        <f t="shared" si="80"/>
        <v>0</v>
      </c>
      <c r="BK34" s="49">
        <f t="shared" si="81"/>
        <v>0</v>
      </c>
      <c r="BL34" s="49">
        <f t="shared" si="82"/>
        <v>0</v>
      </c>
      <c r="BM34" s="49">
        <f t="shared" si="83"/>
        <v>0</v>
      </c>
      <c r="BN34" s="49">
        <f t="shared" si="84"/>
        <v>0</v>
      </c>
      <c r="BO34" s="49">
        <f t="shared" si="85"/>
        <v>0</v>
      </c>
      <c r="BP34" s="49">
        <f t="shared" si="86"/>
        <v>0</v>
      </c>
      <c r="BQ34" s="49">
        <f t="shared" si="87"/>
        <v>0</v>
      </c>
      <c r="BR34" s="49">
        <f t="shared" si="88"/>
        <v>0</v>
      </c>
      <c r="BS34" s="49">
        <f t="shared" si="89"/>
        <v>0</v>
      </c>
      <c r="BT34" s="49">
        <f t="shared" si="90"/>
        <v>0</v>
      </c>
      <c r="BU34" s="49">
        <f t="shared" si="91"/>
        <v>0</v>
      </c>
      <c r="BV34" s="35">
        <f t="shared" si="92"/>
        <v>0</v>
      </c>
      <c r="BW34" s="35">
        <f t="shared" si="93"/>
        <v>0</v>
      </c>
      <c r="BX34" s="35">
        <f t="shared" si="94"/>
        <v>0</v>
      </c>
      <c r="BY34" s="35">
        <f t="shared" si="95"/>
        <v>0</v>
      </c>
    </row>
    <row r="35" spans="1:77" x14ac:dyDescent="0.35">
      <c r="A35" s="51" t="s">
        <v>81</v>
      </c>
      <c r="B35" s="52" t="s">
        <v>82</v>
      </c>
      <c r="C35" s="53"/>
      <c r="D35" s="54"/>
      <c r="E35" s="54"/>
      <c r="F35" s="54"/>
      <c r="G35" s="55"/>
      <c r="H35" s="55"/>
      <c r="I35" s="47">
        <f t="shared" si="48"/>
        <v>0</v>
      </c>
      <c r="J35" s="47">
        <f t="shared" si="49"/>
        <v>0</v>
      </c>
      <c r="K35" s="47">
        <f t="shared" si="50"/>
        <v>0</v>
      </c>
      <c r="L35" s="47">
        <f t="shared" si="51"/>
        <v>0</v>
      </c>
      <c r="M35" s="47">
        <f t="shared" si="52"/>
        <v>0</v>
      </c>
      <c r="N35" s="47">
        <f t="shared" si="53"/>
        <v>0</v>
      </c>
      <c r="O35" s="47"/>
      <c r="P35" s="48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50">
        <f t="shared" si="54"/>
        <v>0</v>
      </c>
      <c r="AJ35" s="50">
        <f t="shared" si="55"/>
        <v>0</v>
      </c>
      <c r="AK35" s="35"/>
      <c r="AL35" s="49">
        <f t="shared" si="56"/>
        <v>0</v>
      </c>
      <c r="AM35" s="49">
        <f t="shared" si="57"/>
        <v>0</v>
      </c>
      <c r="AN35" s="49">
        <f t="shared" si="58"/>
        <v>0</v>
      </c>
      <c r="AO35" s="49">
        <f t="shared" si="59"/>
        <v>0</v>
      </c>
      <c r="AP35" s="49">
        <f t="shared" si="60"/>
        <v>0</v>
      </c>
      <c r="AQ35" s="49">
        <f t="shared" si="61"/>
        <v>0</v>
      </c>
      <c r="AR35" s="49">
        <f t="shared" si="62"/>
        <v>0</v>
      </c>
      <c r="AS35" s="49">
        <f t="shared" si="63"/>
        <v>0</v>
      </c>
      <c r="AT35" s="49">
        <f t="shared" si="64"/>
        <v>0</v>
      </c>
      <c r="AU35" s="49">
        <f t="shared" si="65"/>
        <v>0</v>
      </c>
      <c r="AV35" s="49">
        <f t="shared" si="66"/>
        <v>0</v>
      </c>
      <c r="AW35" s="49">
        <f t="shared" si="67"/>
        <v>0</v>
      </c>
      <c r="AX35" s="49">
        <f t="shared" si="68"/>
        <v>0</v>
      </c>
      <c r="AY35" s="49">
        <f t="shared" si="69"/>
        <v>0</v>
      </c>
      <c r="AZ35" s="49">
        <f t="shared" si="70"/>
        <v>0</v>
      </c>
      <c r="BA35" s="49">
        <f t="shared" si="71"/>
        <v>0</v>
      </c>
      <c r="BB35" s="49">
        <f t="shared" si="72"/>
        <v>0</v>
      </c>
      <c r="BC35" s="49">
        <f t="shared" si="73"/>
        <v>0</v>
      </c>
      <c r="BD35" s="49">
        <f t="shared" si="74"/>
        <v>0</v>
      </c>
      <c r="BE35" s="49">
        <f t="shared" si="75"/>
        <v>0</v>
      </c>
      <c r="BF35" s="49">
        <f t="shared" si="76"/>
        <v>0</v>
      </c>
      <c r="BG35" s="49">
        <f t="shared" si="77"/>
        <v>0</v>
      </c>
      <c r="BH35" s="49">
        <f t="shared" si="78"/>
        <v>0</v>
      </c>
      <c r="BI35" s="49">
        <f t="shared" si="79"/>
        <v>0</v>
      </c>
      <c r="BJ35" s="49">
        <f t="shared" si="80"/>
        <v>0</v>
      </c>
      <c r="BK35" s="49">
        <f t="shared" si="81"/>
        <v>0</v>
      </c>
      <c r="BL35" s="49">
        <f t="shared" si="82"/>
        <v>0</v>
      </c>
      <c r="BM35" s="49">
        <f t="shared" si="83"/>
        <v>0</v>
      </c>
      <c r="BN35" s="49">
        <f t="shared" si="84"/>
        <v>0</v>
      </c>
      <c r="BO35" s="49">
        <f t="shared" si="85"/>
        <v>0</v>
      </c>
      <c r="BP35" s="49">
        <f t="shared" si="86"/>
        <v>0</v>
      </c>
      <c r="BQ35" s="49">
        <f t="shared" si="87"/>
        <v>0</v>
      </c>
      <c r="BR35" s="49">
        <f t="shared" si="88"/>
        <v>0</v>
      </c>
      <c r="BS35" s="49">
        <f t="shared" si="89"/>
        <v>0</v>
      </c>
      <c r="BT35" s="49">
        <f t="shared" si="90"/>
        <v>0</v>
      </c>
      <c r="BU35" s="49">
        <f t="shared" si="91"/>
        <v>0</v>
      </c>
      <c r="BV35" s="35">
        <f t="shared" si="92"/>
        <v>0</v>
      </c>
      <c r="BW35" s="35">
        <f t="shared" si="93"/>
        <v>0</v>
      </c>
      <c r="BX35" s="35">
        <f t="shared" si="94"/>
        <v>0</v>
      </c>
      <c r="BY35" s="35">
        <f t="shared" si="95"/>
        <v>0</v>
      </c>
    </row>
    <row r="36" spans="1:77" x14ac:dyDescent="0.35">
      <c r="A36" s="51" t="s">
        <v>83</v>
      </c>
      <c r="B36" s="52" t="s">
        <v>84</v>
      </c>
      <c r="C36" s="53"/>
      <c r="D36" s="54"/>
      <c r="E36" s="54"/>
      <c r="F36" s="54"/>
      <c r="G36" s="55"/>
      <c r="H36" s="55"/>
      <c r="I36" s="47">
        <f t="shared" si="48"/>
        <v>0</v>
      </c>
      <c r="J36" s="47">
        <f t="shared" si="49"/>
        <v>0</v>
      </c>
      <c r="K36" s="47">
        <f t="shared" si="50"/>
        <v>0</v>
      </c>
      <c r="L36" s="47">
        <f t="shared" si="51"/>
        <v>0</v>
      </c>
      <c r="M36" s="47">
        <f t="shared" si="52"/>
        <v>0</v>
      </c>
      <c r="N36" s="47">
        <f t="shared" si="53"/>
        <v>0</v>
      </c>
      <c r="O36" s="47"/>
      <c r="P36" s="48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50">
        <f t="shared" si="54"/>
        <v>0</v>
      </c>
      <c r="AJ36" s="50">
        <f t="shared" si="55"/>
        <v>0</v>
      </c>
      <c r="AK36" s="35"/>
      <c r="AL36" s="49">
        <f t="shared" si="56"/>
        <v>0</v>
      </c>
      <c r="AM36" s="49">
        <f t="shared" si="57"/>
        <v>0</v>
      </c>
      <c r="AN36" s="49">
        <f t="shared" si="58"/>
        <v>0</v>
      </c>
      <c r="AO36" s="49">
        <f t="shared" si="59"/>
        <v>0</v>
      </c>
      <c r="AP36" s="49">
        <f t="shared" si="60"/>
        <v>0</v>
      </c>
      <c r="AQ36" s="49">
        <f t="shared" si="61"/>
        <v>0</v>
      </c>
      <c r="AR36" s="49">
        <f t="shared" si="62"/>
        <v>0</v>
      </c>
      <c r="AS36" s="49">
        <f t="shared" si="63"/>
        <v>0</v>
      </c>
      <c r="AT36" s="49">
        <f t="shared" si="64"/>
        <v>0</v>
      </c>
      <c r="AU36" s="49">
        <f t="shared" si="65"/>
        <v>0</v>
      </c>
      <c r="AV36" s="49">
        <f t="shared" si="66"/>
        <v>0</v>
      </c>
      <c r="AW36" s="49">
        <f t="shared" si="67"/>
        <v>0</v>
      </c>
      <c r="AX36" s="49">
        <f t="shared" si="68"/>
        <v>0</v>
      </c>
      <c r="AY36" s="49">
        <f t="shared" si="69"/>
        <v>0</v>
      </c>
      <c r="AZ36" s="49">
        <f t="shared" si="70"/>
        <v>0</v>
      </c>
      <c r="BA36" s="49">
        <f t="shared" si="71"/>
        <v>0</v>
      </c>
      <c r="BB36" s="49">
        <f t="shared" si="72"/>
        <v>0</v>
      </c>
      <c r="BC36" s="49">
        <f t="shared" si="73"/>
        <v>0</v>
      </c>
      <c r="BD36" s="49">
        <f t="shared" si="74"/>
        <v>0</v>
      </c>
      <c r="BE36" s="49">
        <f t="shared" si="75"/>
        <v>0</v>
      </c>
      <c r="BF36" s="49">
        <f t="shared" si="76"/>
        <v>0</v>
      </c>
      <c r="BG36" s="49">
        <f t="shared" si="77"/>
        <v>0</v>
      </c>
      <c r="BH36" s="49">
        <f t="shared" si="78"/>
        <v>0</v>
      </c>
      <c r="BI36" s="49">
        <f t="shared" si="79"/>
        <v>0</v>
      </c>
      <c r="BJ36" s="49">
        <f t="shared" si="80"/>
        <v>0</v>
      </c>
      <c r="BK36" s="49">
        <f t="shared" si="81"/>
        <v>0</v>
      </c>
      <c r="BL36" s="49">
        <f t="shared" si="82"/>
        <v>0</v>
      </c>
      <c r="BM36" s="49">
        <f t="shared" si="83"/>
        <v>0</v>
      </c>
      <c r="BN36" s="49">
        <f t="shared" si="84"/>
        <v>0</v>
      </c>
      <c r="BO36" s="49">
        <f t="shared" si="85"/>
        <v>0</v>
      </c>
      <c r="BP36" s="49">
        <f t="shared" si="86"/>
        <v>0</v>
      </c>
      <c r="BQ36" s="49">
        <f t="shared" si="87"/>
        <v>0</v>
      </c>
      <c r="BR36" s="49">
        <f t="shared" si="88"/>
        <v>0</v>
      </c>
      <c r="BS36" s="49">
        <f t="shared" si="89"/>
        <v>0</v>
      </c>
      <c r="BT36" s="49">
        <f t="shared" si="90"/>
        <v>0</v>
      </c>
      <c r="BU36" s="49">
        <f t="shared" si="91"/>
        <v>0</v>
      </c>
      <c r="BV36" s="35">
        <f t="shared" si="92"/>
        <v>0</v>
      </c>
      <c r="BW36" s="35">
        <f t="shared" si="93"/>
        <v>0</v>
      </c>
      <c r="BX36" s="35">
        <f t="shared" si="94"/>
        <v>0</v>
      </c>
      <c r="BY36" s="35">
        <f t="shared" si="95"/>
        <v>0</v>
      </c>
    </row>
    <row r="37" spans="1:77" x14ac:dyDescent="0.35">
      <c r="A37" s="51" t="s">
        <v>85</v>
      </c>
      <c r="B37" s="52" t="s">
        <v>86</v>
      </c>
      <c r="C37" s="53"/>
      <c r="D37" s="54"/>
      <c r="E37" s="54"/>
      <c r="F37" s="54"/>
      <c r="G37" s="55"/>
      <c r="H37" s="55"/>
      <c r="I37" s="47">
        <f t="shared" si="48"/>
        <v>0</v>
      </c>
      <c r="J37" s="47">
        <f t="shared" si="49"/>
        <v>0</v>
      </c>
      <c r="K37" s="47">
        <f t="shared" si="50"/>
        <v>0</v>
      </c>
      <c r="L37" s="47">
        <f t="shared" si="51"/>
        <v>0</v>
      </c>
      <c r="M37" s="47">
        <f t="shared" si="52"/>
        <v>0</v>
      </c>
      <c r="N37" s="47">
        <f t="shared" si="53"/>
        <v>0</v>
      </c>
      <c r="O37" s="47"/>
      <c r="P37" s="48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50">
        <f t="shared" si="54"/>
        <v>0</v>
      </c>
      <c r="AJ37" s="50">
        <f t="shared" si="55"/>
        <v>0</v>
      </c>
      <c r="AK37" s="35"/>
      <c r="AL37" s="49">
        <f t="shared" si="56"/>
        <v>0</v>
      </c>
      <c r="AM37" s="49">
        <f t="shared" si="57"/>
        <v>0</v>
      </c>
      <c r="AN37" s="49">
        <f t="shared" si="58"/>
        <v>0</v>
      </c>
      <c r="AO37" s="49">
        <f t="shared" si="59"/>
        <v>0</v>
      </c>
      <c r="AP37" s="49">
        <f t="shared" si="60"/>
        <v>0</v>
      </c>
      <c r="AQ37" s="49">
        <f t="shared" si="61"/>
        <v>0</v>
      </c>
      <c r="AR37" s="49">
        <f t="shared" si="62"/>
        <v>0</v>
      </c>
      <c r="AS37" s="49">
        <f t="shared" si="63"/>
        <v>0</v>
      </c>
      <c r="AT37" s="49">
        <f t="shared" si="64"/>
        <v>0</v>
      </c>
      <c r="AU37" s="49">
        <f t="shared" si="65"/>
        <v>0</v>
      </c>
      <c r="AV37" s="49">
        <f t="shared" si="66"/>
        <v>0</v>
      </c>
      <c r="AW37" s="49">
        <f t="shared" si="67"/>
        <v>0</v>
      </c>
      <c r="AX37" s="49">
        <f t="shared" si="68"/>
        <v>0</v>
      </c>
      <c r="AY37" s="49">
        <f t="shared" si="69"/>
        <v>0</v>
      </c>
      <c r="AZ37" s="49">
        <f t="shared" si="70"/>
        <v>0</v>
      </c>
      <c r="BA37" s="49">
        <f t="shared" si="71"/>
        <v>0</v>
      </c>
      <c r="BB37" s="49">
        <f t="shared" si="72"/>
        <v>0</v>
      </c>
      <c r="BC37" s="49">
        <f t="shared" si="73"/>
        <v>0</v>
      </c>
      <c r="BD37" s="49">
        <f t="shared" si="74"/>
        <v>0</v>
      </c>
      <c r="BE37" s="49">
        <f t="shared" si="75"/>
        <v>0</v>
      </c>
      <c r="BF37" s="49">
        <f t="shared" si="76"/>
        <v>0</v>
      </c>
      <c r="BG37" s="49">
        <f t="shared" si="77"/>
        <v>0</v>
      </c>
      <c r="BH37" s="49">
        <f t="shared" si="78"/>
        <v>0</v>
      </c>
      <c r="BI37" s="49">
        <f t="shared" si="79"/>
        <v>0</v>
      </c>
      <c r="BJ37" s="49">
        <f t="shared" si="80"/>
        <v>0</v>
      </c>
      <c r="BK37" s="49">
        <f t="shared" si="81"/>
        <v>0</v>
      </c>
      <c r="BL37" s="49">
        <f t="shared" si="82"/>
        <v>0</v>
      </c>
      <c r="BM37" s="49">
        <f t="shared" si="83"/>
        <v>0</v>
      </c>
      <c r="BN37" s="49">
        <f t="shared" si="84"/>
        <v>0</v>
      </c>
      <c r="BO37" s="49">
        <f t="shared" si="85"/>
        <v>0</v>
      </c>
      <c r="BP37" s="49">
        <f t="shared" si="86"/>
        <v>0</v>
      </c>
      <c r="BQ37" s="49">
        <f t="shared" si="87"/>
        <v>0</v>
      </c>
      <c r="BR37" s="49">
        <f t="shared" si="88"/>
        <v>0</v>
      </c>
      <c r="BS37" s="49">
        <f t="shared" si="89"/>
        <v>0</v>
      </c>
      <c r="BT37" s="49">
        <f t="shared" si="90"/>
        <v>0</v>
      </c>
      <c r="BU37" s="49">
        <f t="shared" si="91"/>
        <v>0</v>
      </c>
      <c r="BV37" s="35">
        <f t="shared" si="92"/>
        <v>0</v>
      </c>
      <c r="BW37" s="35">
        <f t="shared" si="93"/>
        <v>0</v>
      </c>
      <c r="BX37" s="35">
        <f t="shared" si="94"/>
        <v>0</v>
      </c>
      <c r="BY37" s="35">
        <f t="shared" si="95"/>
        <v>0</v>
      </c>
    </row>
    <row r="38" spans="1:77" x14ac:dyDescent="0.35">
      <c r="A38" s="51" t="s">
        <v>87</v>
      </c>
      <c r="B38" s="52" t="s">
        <v>88</v>
      </c>
      <c r="C38" s="53"/>
      <c r="D38" s="54"/>
      <c r="E38" s="54"/>
      <c r="F38" s="54"/>
      <c r="G38" s="55"/>
      <c r="H38" s="55"/>
      <c r="I38" s="47">
        <f t="shared" si="48"/>
        <v>0</v>
      </c>
      <c r="J38" s="47">
        <f t="shared" si="49"/>
        <v>0</v>
      </c>
      <c r="K38" s="47">
        <f t="shared" si="50"/>
        <v>0</v>
      </c>
      <c r="L38" s="47">
        <f t="shared" si="51"/>
        <v>0</v>
      </c>
      <c r="M38" s="47">
        <f t="shared" si="52"/>
        <v>0</v>
      </c>
      <c r="N38" s="47">
        <f t="shared" si="53"/>
        <v>0</v>
      </c>
      <c r="O38" s="47"/>
      <c r="P38" s="48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50">
        <f t="shared" si="54"/>
        <v>0</v>
      </c>
      <c r="AJ38" s="50">
        <f t="shared" si="55"/>
        <v>0</v>
      </c>
      <c r="AK38" s="35"/>
      <c r="AL38" s="49">
        <f t="shared" si="56"/>
        <v>0</v>
      </c>
      <c r="AM38" s="49">
        <f t="shared" si="57"/>
        <v>0</v>
      </c>
      <c r="AN38" s="49">
        <f t="shared" si="58"/>
        <v>0</v>
      </c>
      <c r="AO38" s="49">
        <f t="shared" si="59"/>
        <v>0</v>
      </c>
      <c r="AP38" s="49">
        <f t="shared" si="60"/>
        <v>0</v>
      </c>
      <c r="AQ38" s="49">
        <f t="shared" si="61"/>
        <v>0</v>
      </c>
      <c r="AR38" s="49">
        <f t="shared" si="62"/>
        <v>0</v>
      </c>
      <c r="AS38" s="49">
        <f t="shared" si="63"/>
        <v>0</v>
      </c>
      <c r="AT38" s="49">
        <f t="shared" si="64"/>
        <v>0</v>
      </c>
      <c r="AU38" s="49">
        <f t="shared" si="65"/>
        <v>0</v>
      </c>
      <c r="AV38" s="49">
        <f t="shared" si="66"/>
        <v>0</v>
      </c>
      <c r="AW38" s="49">
        <f t="shared" si="67"/>
        <v>0</v>
      </c>
      <c r="AX38" s="49">
        <f t="shared" si="68"/>
        <v>0</v>
      </c>
      <c r="AY38" s="49">
        <f t="shared" si="69"/>
        <v>0</v>
      </c>
      <c r="AZ38" s="49">
        <f t="shared" si="70"/>
        <v>0</v>
      </c>
      <c r="BA38" s="49">
        <f t="shared" si="71"/>
        <v>0</v>
      </c>
      <c r="BB38" s="49">
        <f t="shared" si="72"/>
        <v>0</v>
      </c>
      <c r="BC38" s="49">
        <f t="shared" si="73"/>
        <v>0</v>
      </c>
      <c r="BD38" s="49">
        <f t="shared" si="74"/>
        <v>0</v>
      </c>
      <c r="BE38" s="49">
        <f t="shared" si="75"/>
        <v>0</v>
      </c>
      <c r="BF38" s="49">
        <f t="shared" si="76"/>
        <v>0</v>
      </c>
      <c r="BG38" s="49">
        <f t="shared" si="77"/>
        <v>0</v>
      </c>
      <c r="BH38" s="49">
        <f t="shared" si="78"/>
        <v>0</v>
      </c>
      <c r="BI38" s="49">
        <f t="shared" si="79"/>
        <v>0</v>
      </c>
      <c r="BJ38" s="49">
        <f t="shared" si="80"/>
        <v>0</v>
      </c>
      <c r="BK38" s="49">
        <f t="shared" si="81"/>
        <v>0</v>
      </c>
      <c r="BL38" s="49">
        <f t="shared" si="82"/>
        <v>0</v>
      </c>
      <c r="BM38" s="49">
        <f t="shared" si="83"/>
        <v>0</v>
      </c>
      <c r="BN38" s="49">
        <f t="shared" si="84"/>
        <v>0</v>
      </c>
      <c r="BO38" s="49">
        <f t="shared" si="85"/>
        <v>0</v>
      </c>
      <c r="BP38" s="49">
        <f t="shared" si="86"/>
        <v>0</v>
      </c>
      <c r="BQ38" s="49">
        <f t="shared" si="87"/>
        <v>0</v>
      </c>
      <c r="BR38" s="49">
        <f t="shared" si="88"/>
        <v>0</v>
      </c>
      <c r="BS38" s="49">
        <f t="shared" si="89"/>
        <v>0</v>
      </c>
      <c r="BT38" s="49">
        <f t="shared" si="90"/>
        <v>0</v>
      </c>
      <c r="BU38" s="49">
        <f t="shared" si="91"/>
        <v>0</v>
      </c>
      <c r="BV38" s="35">
        <f t="shared" si="92"/>
        <v>0</v>
      </c>
      <c r="BW38" s="35">
        <f t="shared" si="93"/>
        <v>0</v>
      </c>
      <c r="BX38" s="35">
        <f t="shared" si="94"/>
        <v>0</v>
      </c>
      <c r="BY38" s="35">
        <f t="shared" si="95"/>
        <v>0</v>
      </c>
    </row>
    <row r="39" spans="1:77" x14ac:dyDescent="0.35">
      <c r="A39" s="51" t="s">
        <v>89</v>
      </c>
      <c r="B39" s="52" t="s">
        <v>90</v>
      </c>
      <c r="C39" s="53"/>
      <c r="D39" s="54"/>
      <c r="E39" s="54"/>
      <c r="F39" s="54"/>
      <c r="G39" s="55"/>
      <c r="H39" s="55"/>
      <c r="I39" s="47">
        <f t="shared" si="48"/>
        <v>0</v>
      </c>
      <c r="J39" s="47">
        <f t="shared" si="49"/>
        <v>0</v>
      </c>
      <c r="K39" s="47">
        <f t="shared" si="50"/>
        <v>0</v>
      </c>
      <c r="L39" s="47">
        <f t="shared" si="51"/>
        <v>0</v>
      </c>
      <c r="M39" s="47">
        <f t="shared" si="52"/>
        <v>0</v>
      </c>
      <c r="N39" s="47">
        <f t="shared" si="53"/>
        <v>0</v>
      </c>
      <c r="O39" s="47"/>
      <c r="P39" s="48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50">
        <f t="shared" si="54"/>
        <v>0</v>
      </c>
      <c r="AJ39" s="50">
        <f t="shared" si="55"/>
        <v>0</v>
      </c>
      <c r="AK39" s="35"/>
      <c r="AL39" s="49">
        <f t="shared" si="56"/>
        <v>0</v>
      </c>
      <c r="AM39" s="49">
        <f t="shared" si="57"/>
        <v>0</v>
      </c>
      <c r="AN39" s="49">
        <f t="shared" si="58"/>
        <v>0</v>
      </c>
      <c r="AO39" s="49">
        <f t="shared" si="59"/>
        <v>0</v>
      </c>
      <c r="AP39" s="49">
        <f t="shared" si="60"/>
        <v>0</v>
      </c>
      <c r="AQ39" s="49">
        <f t="shared" si="61"/>
        <v>0</v>
      </c>
      <c r="AR39" s="49">
        <f t="shared" si="62"/>
        <v>0</v>
      </c>
      <c r="AS39" s="49">
        <f t="shared" si="63"/>
        <v>0</v>
      </c>
      <c r="AT39" s="49">
        <f t="shared" si="64"/>
        <v>0</v>
      </c>
      <c r="AU39" s="49">
        <f t="shared" si="65"/>
        <v>0</v>
      </c>
      <c r="AV39" s="49">
        <f t="shared" si="66"/>
        <v>0</v>
      </c>
      <c r="AW39" s="49">
        <f t="shared" si="67"/>
        <v>0</v>
      </c>
      <c r="AX39" s="49">
        <f t="shared" si="68"/>
        <v>0</v>
      </c>
      <c r="AY39" s="49">
        <f t="shared" si="69"/>
        <v>0</v>
      </c>
      <c r="AZ39" s="49">
        <f t="shared" si="70"/>
        <v>0</v>
      </c>
      <c r="BA39" s="49">
        <f t="shared" si="71"/>
        <v>0</v>
      </c>
      <c r="BB39" s="49">
        <f t="shared" si="72"/>
        <v>0</v>
      </c>
      <c r="BC39" s="49">
        <f t="shared" si="73"/>
        <v>0</v>
      </c>
      <c r="BD39" s="49">
        <f t="shared" si="74"/>
        <v>0</v>
      </c>
      <c r="BE39" s="49">
        <f t="shared" si="75"/>
        <v>0</v>
      </c>
      <c r="BF39" s="49">
        <f t="shared" si="76"/>
        <v>0</v>
      </c>
      <c r="BG39" s="49">
        <f t="shared" si="77"/>
        <v>0</v>
      </c>
      <c r="BH39" s="49">
        <f t="shared" si="78"/>
        <v>0</v>
      </c>
      <c r="BI39" s="49">
        <f t="shared" si="79"/>
        <v>0</v>
      </c>
      <c r="BJ39" s="49">
        <f t="shared" si="80"/>
        <v>0</v>
      </c>
      <c r="BK39" s="49">
        <f t="shared" si="81"/>
        <v>0</v>
      </c>
      <c r="BL39" s="49">
        <f t="shared" si="82"/>
        <v>0</v>
      </c>
      <c r="BM39" s="49">
        <f t="shared" si="83"/>
        <v>0</v>
      </c>
      <c r="BN39" s="49">
        <f t="shared" si="84"/>
        <v>0</v>
      </c>
      <c r="BO39" s="49">
        <f t="shared" si="85"/>
        <v>0</v>
      </c>
      <c r="BP39" s="49">
        <f t="shared" si="86"/>
        <v>0</v>
      </c>
      <c r="BQ39" s="49">
        <f t="shared" si="87"/>
        <v>0</v>
      </c>
      <c r="BR39" s="49">
        <f t="shared" si="88"/>
        <v>0</v>
      </c>
      <c r="BS39" s="49">
        <f t="shared" si="89"/>
        <v>0</v>
      </c>
      <c r="BT39" s="49">
        <f t="shared" si="90"/>
        <v>0</v>
      </c>
      <c r="BU39" s="49">
        <f t="shared" si="91"/>
        <v>0</v>
      </c>
      <c r="BV39" s="35">
        <f t="shared" si="92"/>
        <v>0</v>
      </c>
      <c r="BW39" s="35">
        <f t="shared" si="93"/>
        <v>0</v>
      </c>
      <c r="BX39" s="35">
        <f t="shared" si="94"/>
        <v>0</v>
      </c>
      <c r="BY39" s="35">
        <f t="shared" si="95"/>
        <v>0</v>
      </c>
    </row>
    <row r="40" spans="1:77" x14ac:dyDescent="0.35">
      <c r="A40" s="51" t="s">
        <v>91</v>
      </c>
      <c r="B40" s="52" t="s">
        <v>92</v>
      </c>
      <c r="C40" s="53"/>
      <c r="D40" s="54"/>
      <c r="E40" s="54"/>
      <c r="F40" s="54"/>
      <c r="G40" s="55"/>
      <c r="H40" s="55"/>
      <c r="I40" s="47">
        <f t="shared" si="48"/>
        <v>0</v>
      </c>
      <c r="J40" s="47">
        <f t="shared" si="49"/>
        <v>0</v>
      </c>
      <c r="K40" s="47">
        <f t="shared" si="50"/>
        <v>0</v>
      </c>
      <c r="L40" s="47">
        <f t="shared" si="51"/>
        <v>0</v>
      </c>
      <c r="M40" s="47">
        <f t="shared" si="52"/>
        <v>0</v>
      </c>
      <c r="N40" s="47">
        <f t="shared" si="53"/>
        <v>0</v>
      </c>
      <c r="O40" s="47"/>
      <c r="P40" s="48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50">
        <f t="shared" si="54"/>
        <v>0</v>
      </c>
      <c r="AJ40" s="50">
        <f t="shared" si="55"/>
        <v>0</v>
      </c>
      <c r="AK40" s="35"/>
      <c r="AL40" s="49">
        <f t="shared" si="56"/>
        <v>0</v>
      </c>
      <c r="AM40" s="49">
        <f t="shared" si="57"/>
        <v>0</v>
      </c>
      <c r="AN40" s="49">
        <f t="shared" si="58"/>
        <v>0</v>
      </c>
      <c r="AO40" s="49">
        <f t="shared" si="59"/>
        <v>0</v>
      </c>
      <c r="AP40" s="49">
        <f t="shared" si="60"/>
        <v>0</v>
      </c>
      <c r="AQ40" s="49">
        <f t="shared" si="61"/>
        <v>0</v>
      </c>
      <c r="AR40" s="49">
        <f t="shared" si="62"/>
        <v>0</v>
      </c>
      <c r="AS40" s="49">
        <f t="shared" si="63"/>
        <v>0</v>
      </c>
      <c r="AT40" s="49">
        <f t="shared" si="64"/>
        <v>0</v>
      </c>
      <c r="AU40" s="49">
        <f t="shared" si="65"/>
        <v>0</v>
      </c>
      <c r="AV40" s="49">
        <f t="shared" si="66"/>
        <v>0</v>
      </c>
      <c r="AW40" s="49">
        <f t="shared" si="67"/>
        <v>0</v>
      </c>
      <c r="AX40" s="49">
        <f t="shared" si="68"/>
        <v>0</v>
      </c>
      <c r="AY40" s="49">
        <f t="shared" si="69"/>
        <v>0</v>
      </c>
      <c r="AZ40" s="49">
        <f t="shared" si="70"/>
        <v>0</v>
      </c>
      <c r="BA40" s="49">
        <f t="shared" si="71"/>
        <v>0</v>
      </c>
      <c r="BB40" s="49">
        <f t="shared" si="72"/>
        <v>0</v>
      </c>
      <c r="BC40" s="49">
        <f t="shared" si="73"/>
        <v>0</v>
      </c>
      <c r="BD40" s="49">
        <f t="shared" si="74"/>
        <v>0</v>
      </c>
      <c r="BE40" s="49">
        <f t="shared" si="75"/>
        <v>0</v>
      </c>
      <c r="BF40" s="49">
        <f t="shared" si="76"/>
        <v>0</v>
      </c>
      <c r="BG40" s="49">
        <f t="shared" si="77"/>
        <v>0</v>
      </c>
      <c r="BH40" s="49">
        <f t="shared" si="78"/>
        <v>0</v>
      </c>
      <c r="BI40" s="49">
        <f t="shared" si="79"/>
        <v>0</v>
      </c>
      <c r="BJ40" s="49">
        <f t="shared" si="80"/>
        <v>0</v>
      </c>
      <c r="BK40" s="49">
        <f t="shared" si="81"/>
        <v>0</v>
      </c>
      <c r="BL40" s="49">
        <f t="shared" si="82"/>
        <v>0</v>
      </c>
      <c r="BM40" s="49">
        <f t="shared" si="83"/>
        <v>0</v>
      </c>
      <c r="BN40" s="49">
        <f t="shared" si="84"/>
        <v>0</v>
      </c>
      <c r="BO40" s="49">
        <f t="shared" si="85"/>
        <v>0</v>
      </c>
      <c r="BP40" s="49">
        <f t="shared" si="86"/>
        <v>0</v>
      </c>
      <c r="BQ40" s="49">
        <f t="shared" si="87"/>
        <v>0</v>
      </c>
      <c r="BR40" s="49">
        <f t="shared" si="88"/>
        <v>0</v>
      </c>
      <c r="BS40" s="49">
        <f t="shared" si="89"/>
        <v>0</v>
      </c>
      <c r="BT40" s="49">
        <f t="shared" si="90"/>
        <v>0</v>
      </c>
      <c r="BU40" s="49">
        <f t="shared" si="91"/>
        <v>0</v>
      </c>
      <c r="BV40" s="35">
        <f t="shared" si="92"/>
        <v>0</v>
      </c>
      <c r="BW40" s="35">
        <f t="shared" si="93"/>
        <v>0</v>
      </c>
      <c r="BX40" s="35">
        <f t="shared" si="94"/>
        <v>0</v>
      </c>
      <c r="BY40" s="35">
        <f t="shared" si="95"/>
        <v>0</v>
      </c>
    </row>
    <row r="41" spans="1:77" s="10" customFormat="1" x14ac:dyDescent="0.35">
      <c r="A41" s="56" t="s">
        <v>44</v>
      </c>
      <c r="B41" s="57" t="s">
        <v>93</v>
      </c>
      <c r="C41" s="58"/>
      <c r="D41" s="59"/>
      <c r="E41" s="59"/>
      <c r="F41" s="60"/>
      <c r="G41" s="61">
        <f>IFERROR((K41+L41)/(I41+J41),0)</f>
        <v>0</v>
      </c>
      <c r="H41" s="61">
        <f>IFERROR((M41+N41)/(I41+J41),0)</f>
        <v>0</v>
      </c>
      <c r="I41" s="59">
        <f t="shared" ref="I41:O41" si="96">ROUND(SUBTOTAL(9,I28:I40),0)</f>
        <v>0</v>
      </c>
      <c r="J41" s="59">
        <f t="shared" si="96"/>
        <v>0</v>
      </c>
      <c r="K41" s="59">
        <f t="shared" si="96"/>
        <v>0</v>
      </c>
      <c r="L41" s="59">
        <f t="shared" si="96"/>
        <v>0</v>
      </c>
      <c r="M41" s="59">
        <f t="shared" si="96"/>
        <v>0</v>
      </c>
      <c r="N41" s="59">
        <f t="shared" si="96"/>
        <v>0</v>
      </c>
      <c r="O41" s="59">
        <f t="shared" si="96"/>
        <v>0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59"/>
      <c r="AL41" s="59">
        <f t="shared" ref="AL41:BY41" si="97">ROUND(SUBTOTAL(9,AL28:AL40),0)</f>
        <v>0</v>
      </c>
      <c r="AM41" s="59">
        <f t="shared" si="97"/>
        <v>0</v>
      </c>
      <c r="AN41" s="59">
        <f t="shared" si="97"/>
        <v>0</v>
      </c>
      <c r="AO41" s="59">
        <f t="shared" si="97"/>
        <v>0</v>
      </c>
      <c r="AP41" s="59">
        <f t="shared" si="97"/>
        <v>0</v>
      </c>
      <c r="AQ41" s="59">
        <f t="shared" si="97"/>
        <v>0</v>
      </c>
      <c r="AR41" s="59">
        <f t="shared" si="97"/>
        <v>0</v>
      </c>
      <c r="AS41" s="59">
        <f t="shared" si="97"/>
        <v>0</v>
      </c>
      <c r="AT41" s="59">
        <f t="shared" si="97"/>
        <v>0</v>
      </c>
      <c r="AU41" s="59">
        <f t="shared" si="97"/>
        <v>0</v>
      </c>
      <c r="AV41" s="59">
        <f t="shared" si="97"/>
        <v>0</v>
      </c>
      <c r="AW41" s="59">
        <f t="shared" si="97"/>
        <v>0</v>
      </c>
      <c r="AX41" s="59">
        <f t="shared" si="97"/>
        <v>0</v>
      </c>
      <c r="AY41" s="59">
        <f t="shared" si="97"/>
        <v>0</v>
      </c>
      <c r="AZ41" s="59">
        <f t="shared" si="97"/>
        <v>0</v>
      </c>
      <c r="BA41" s="59">
        <f t="shared" si="97"/>
        <v>0</v>
      </c>
      <c r="BB41" s="59">
        <f t="shared" si="97"/>
        <v>0</v>
      </c>
      <c r="BC41" s="59">
        <f t="shared" si="97"/>
        <v>0</v>
      </c>
      <c r="BD41" s="59">
        <f t="shared" si="97"/>
        <v>0</v>
      </c>
      <c r="BE41" s="59">
        <f t="shared" si="97"/>
        <v>0</v>
      </c>
      <c r="BF41" s="59">
        <f t="shared" si="97"/>
        <v>0</v>
      </c>
      <c r="BG41" s="59">
        <f t="shared" si="97"/>
        <v>0</v>
      </c>
      <c r="BH41" s="59">
        <f t="shared" si="97"/>
        <v>0</v>
      </c>
      <c r="BI41" s="59">
        <f t="shared" si="97"/>
        <v>0</v>
      </c>
      <c r="BJ41" s="59">
        <f t="shared" si="97"/>
        <v>0</v>
      </c>
      <c r="BK41" s="59">
        <f t="shared" si="97"/>
        <v>0</v>
      </c>
      <c r="BL41" s="59">
        <f t="shared" si="97"/>
        <v>0</v>
      </c>
      <c r="BM41" s="59">
        <f t="shared" si="97"/>
        <v>0</v>
      </c>
      <c r="BN41" s="59">
        <f t="shared" si="97"/>
        <v>0</v>
      </c>
      <c r="BO41" s="59">
        <f t="shared" si="97"/>
        <v>0</v>
      </c>
      <c r="BP41" s="59">
        <f t="shared" si="97"/>
        <v>0</v>
      </c>
      <c r="BQ41" s="59">
        <f t="shared" si="97"/>
        <v>0</v>
      </c>
      <c r="BR41" s="59">
        <f t="shared" si="97"/>
        <v>0</v>
      </c>
      <c r="BS41" s="59">
        <f t="shared" si="97"/>
        <v>0</v>
      </c>
      <c r="BT41" s="59">
        <f t="shared" si="97"/>
        <v>0</v>
      </c>
      <c r="BU41" s="59">
        <f t="shared" si="97"/>
        <v>0</v>
      </c>
      <c r="BV41" s="59">
        <f t="shared" si="97"/>
        <v>0</v>
      </c>
      <c r="BW41" s="59">
        <f t="shared" si="97"/>
        <v>0</v>
      </c>
      <c r="BX41" s="59">
        <f t="shared" si="97"/>
        <v>0</v>
      </c>
      <c r="BY41" s="59">
        <f t="shared" si="97"/>
        <v>0</v>
      </c>
    </row>
    <row r="42" spans="1:77" s="10" customFormat="1" x14ac:dyDescent="0.35">
      <c r="A42" s="42" t="s">
        <v>94</v>
      </c>
      <c r="B42" s="43" t="s">
        <v>47</v>
      </c>
      <c r="C42" s="44"/>
      <c r="D42" s="45"/>
      <c r="E42" s="45"/>
      <c r="F42" s="45"/>
      <c r="G42" s="46"/>
      <c r="H42" s="46"/>
      <c r="I42" s="47">
        <f>IFERROR(ROUND((C42*D42*E42),0),0)</f>
        <v>0</v>
      </c>
      <c r="J42" s="47">
        <f>IFERROR(ROUND((C42*D42*F42),0),0)</f>
        <v>0</v>
      </c>
      <c r="K42" s="47">
        <f>IFERROR(ROUND(I42*G42,2),0)</f>
        <v>0</v>
      </c>
      <c r="L42" s="47">
        <f>IFERROR(ROUND(J42*G42,2),0)</f>
        <v>0</v>
      </c>
      <c r="M42" s="47">
        <f>IFERROR(ROUND(I42*H42,2),0)</f>
        <v>0</v>
      </c>
      <c r="N42" s="47">
        <f>IFERROR(ROUND(J42*H42,2),0)</f>
        <v>0</v>
      </c>
      <c r="O42" s="47"/>
      <c r="P42" s="48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50">
        <f>ROUND(SUM(Q42:AH42),2)</f>
        <v>0</v>
      </c>
      <c r="AJ42" s="50">
        <f>ROUND(((E42+F42)*C42)-AI42,2)</f>
        <v>0</v>
      </c>
      <c r="AK42" s="35"/>
      <c r="AL42" s="49">
        <f>IFERROR(ROUND(((($D42*$Q42)*$C42)*$G42),0),0)</f>
        <v>0</v>
      </c>
      <c r="AM42" s="49">
        <f>IFERROR(ROUND(((($D42*$Q42)*$C42)*$H42),0),0)</f>
        <v>0</v>
      </c>
      <c r="AN42" s="49">
        <f>IFERROR(ROUND(((($D42*$R42)*$C42)*$G42),0),0)</f>
        <v>0</v>
      </c>
      <c r="AO42" s="49">
        <f>IFERROR(ROUND(((($D42*$R42)*$C42)*$H42),0),0)</f>
        <v>0</v>
      </c>
      <c r="AP42" s="49">
        <f>IFERROR(ROUND(((($D42*$S42)*$C42)*$G42),0),0)</f>
        <v>0</v>
      </c>
      <c r="AQ42" s="49">
        <f>IFERROR(ROUND(((($D42*$S42)*$C42)*$H42),0),0)</f>
        <v>0</v>
      </c>
      <c r="AR42" s="49">
        <f>IFERROR(ROUND(((($D42*$T42)*$C42)*$G42),0),0)</f>
        <v>0</v>
      </c>
      <c r="AS42" s="49">
        <f>IFERROR(ROUND(((($D42*$T42)*$C42)*$H42),0),0)</f>
        <v>0</v>
      </c>
      <c r="AT42" s="49">
        <f>IFERROR(ROUND(((($D42*$U42)*$C42)*$G42),0),0)</f>
        <v>0</v>
      </c>
      <c r="AU42" s="49">
        <f>IFERROR(ROUND(((($D42*$U42)*$C42)*$H42),0),0)</f>
        <v>0</v>
      </c>
      <c r="AV42" s="49">
        <f>IFERROR(ROUND(((($D42*$V42)*$C42)*$G42),0),0)</f>
        <v>0</v>
      </c>
      <c r="AW42" s="49">
        <f>IFERROR(ROUND(((($D42*$V42)*$C42)*$H42),0),0)</f>
        <v>0</v>
      </c>
      <c r="AX42" s="49">
        <f>IFERROR(ROUND(((($D42*$W42)*$C42)*$G42),0),0)</f>
        <v>0</v>
      </c>
      <c r="AY42" s="49">
        <f>IFERROR(ROUND(((($D42*$W42)*$C42)*$H42),0),0)</f>
        <v>0</v>
      </c>
      <c r="AZ42" s="49">
        <f>IFERROR(ROUND(((($D42*$X42)*$C42)*$G42),0),0)</f>
        <v>0</v>
      </c>
      <c r="BA42" s="49">
        <f>IFERROR(ROUND(((($D42*$X42)*$C42)*$H42),0),0)</f>
        <v>0</v>
      </c>
      <c r="BB42" s="49">
        <f>IFERROR(ROUND(((($D42*$Y42)*$C42)*$G42),0),0)</f>
        <v>0</v>
      </c>
      <c r="BC42" s="49">
        <f>IFERROR(ROUND(((($D42*$Y42)*$C42)*$H42),0),0)</f>
        <v>0</v>
      </c>
      <c r="BD42" s="49">
        <f>IFERROR(ROUND(((($D42*$Z42)*$C42)*$G42),0),0)</f>
        <v>0</v>
      </c>
      <c r="BE42" s="49">
        <f>IFERROR(ROUND(((($D42*$Z42)*$C42)*$H42),0),0)</f>
        <v>0</v>
      </c>
      <c r="BF42" s="49">
        <f>IFERROR(ROUND(((($D42*$AA42)*$C42)*$G42),0),0)</f>
        <v>0</v>
      </c>
      <c r="BG42" s="49">
        <f>IFERROR(ROUND(((($D42*$AA42)*$C42)*$H42),0),0)</f>
        <v>0</v>
      </c>
      <c r="BH42" s="49">
        <f>IFERROR(ROUND(((($D42*$AB42)*$C42)*$G42),0),0)</f>
        <v>0</v>
      </c>
      <c r="BI42" s="49">
        <f>IFERROR(ROUND(((($D42*$AB42)*$C42)*$H42),0),0)</f>
        <v>0</v>
      </c>
      <c r="BJ42" s="49">
        <f>IFERROR(ROUND(((($D42*$AC42)*$C42)*$G42),0),0)</f>
        <v>0</v>
      </c>
      <c r="BK42" s="49">
        <f>IFERROR(ROUND(((($D42*$AC42)*$C42)*$H42),0),0)</f>
        <v>0</v>
      </c>
      <c r="BL42" s="49">
        <f>IFERROR(ROUND(((($D42*$AD42)*$C42)*$G42),0),0)</f>
        <v>0</v>
      </c>
      <c r="BM42" s="49">
        <f>IFERROR(ROUND(((($D42*$AD42)*$C42)*$H42),0),0)</f>
        <v>0</v>
      </c>
      <c r="BN42" s="49">
        <f>IFERROR(ROUND(((($D42*$AE42)*$C42)*$G42),0),0)</f>
        <v>0</v>
      </c>
      <c r="BO42" s="49">
        <f>IFERROR(ROUND(((($D42*$AE42)*$C42)*$H42),0),0)</f>
        <v>0</v>
      </c>
      <c r="BP42" s="49">
        <f>IFERROR(ROUND(((($D42*$AF42)*$C42)*$G42),0),0)</f>
        <v>0</v>
      </c>
      <c r="BQ42" s="49">
        <f>IFERROR(ROUND(((($D42*$AF42)*$C42)*$H42),0),0)</f>
        <v>0</v>
      </c>
      <c r="BR42" s="49">
        <f>IFERROR(ROUND(((($D42*$AG42)*$C42)*$G42),0),0)</f>
        <v>0</v>
      </c>
      <c r="BS42" s="49">
        <f>IFERROR(ROUND(((($D42*$AG42)*$C42)*$H42),0),0)</f>
        <v>0</v>
      </c>
      <c r="BT42" s="49">
        <f>IFERROR(ROUND(((($D42*$AH42)*$C42)*$G42),0),0)</f>
        <v>0</v>
      </c>
      <c r="BU42" s="49">
        <f>IFERROR(ROUND(((($D42*$AH42)*$C42)*$H42),0),0)</f>
        <v>0</v>
      </c>
      <c r="BV42" s="35">
        <f>ROUND(AL42+AN42+AP42+AR42+AT42+AV42+AX42+AZ42+BB42+BD42+BF42+BH42+BJ42+BL42+BN42+BP42+BR42+BT42,0)</f>
        <v>0</v>
      </c>
      <c r="BW42" s="35">
        <f>ROUND(AM42+AO42+AQ42+AS42+AU42+AW42+AY42+BA42+BC42+BE42+BG42+BI42+BK42+BM42+BO42+BQ42+BS42+BU42,0)</f>
        <v>0</v>
      </c>
      <c r="BX42" s="35">
        <f>ROUND((K42+L42)-BV42,0)</f>
        <v>0</v>
      </c>
      <c r="BY42" s="35">
        <f>ROUND((M42+N42)-BW42,0)</f>
        <v>0</v>
      </c>
    </row>
    <row r="43" spans="1:77" x14ac:dyDescent="0.35">
      <c r="A43" s="51" t="s">
        <v>95</v>
      </c>
      <c r="B43" s="52" t="s">
        <v>70</v>
      </c>
      <c r="C43" s="53"/>
      <c r="D43" s="54"/>
      <c r="E43" s="54"/>
      <c r="F43" s="54"/>
      <c r="G43" s="55"/>
      <c r="H43" s="55"/>
      <c r="I43" s="47">
        <f t="shared" ref="I43:I54" si="98">IFERROR(ROUND((C43*D43*E43),0),0)</f>
        <v>0</v>
      </c>
      <c r="J43" s="47">
        <f t="shared" ref="J43:J54" si="99">IFERROR(ROUND((C43*D43*F43),0),0)</f>
        <v>0</v>
      </c>
      <c r="K43" s="47">
        <f t="shared" ref="K43:K54" si="100">IFERROR(ROUND(I43*G43,2),0)</f>
        <v>0</v>
      </c>
      <c r="L43" s="47">
        <f t="shared" ref="L43:L54" si="101">IFERROR(ROUND(J43*G43,2),0)</f>
        <v>0</v>
      </c>
      <c r="M43" s="47">
        <f t="shared" ref="M43:M54" si="102">IFERROR(ROUND(I43*H43,2),0)</f>
        <v>0</v>
      </c>
      <c r="N43" s="47">
        <f t="shared" ref="N43:N54" si="103">IFERROR(ROUND(J43*H43,2),0)</f>
        <v>0</v>
      </c>
      <c r="O43" s="47"/>
      <c r="P43" s="48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50">
        <f t="shared" ref="AI43:AI54" si="104">ROUND(SUM(Q43:AH43),2)</f>
        <v>0</v>
      </c>
      <c r="AJ43" s="50">
        <f t="shared" ref="AJ43:AJ54" si="105">ROUND(((E43+F43)*C43)-AI43,2)</f>
        <v>0</v>
      </c>
      <c r="AK43" s="35"/>
      <c r="AL43" s="49">
        <f t="shared" ref="AL43:AL54" si="106">IFERROR(ROUND(((($D43*$Q43)*$C43)*$G43),0),0)</f>
        <v>0</v>
      </c>
      <c r="AM43" s="49">
        <f t="shared" ref="AM43:AM54" si="107">IFERROR(ROUND(((($D43*$Q43)*$C43)*$H43),0),0)</f>
        <v>0</v>
      </c>
      <c r="AN43" s="49">
        <f t="shared" ref="AN43:AN54" si="108">IFERROR(ROUND(((($D43*$R43)*$C43)*$G43),0),0)</f>
        <v>0</v>
      </c>
      <c r="AO43" s="49">
        <f t="shared" ref="AO43:AO54" si="109">IFERROR(ROUND(((($D43*$R43)*$C43)*$H43),0),0)</f>
        <v>0</v>
      </c>
      <c r="AP43" s="49">
        <f t="shared" ref="AP43:AP54" si="110">IFERROR(ROUND(((($D43*$S43)*$C43)*$G43),0),0)</f>
        <v>0</v>
      </c>
      <c r="AQ43" s="49">
        <f t="shared" ref="AQ43:AQ54" si="111">IFERROR(ROUND(((($D43*$S43)*$C43)*$H43),0),0)</f>
        <v>0</v>
      </c>
      <c r="AR43" s="49">
        <f t="shared" ref="AR43:AR54" si="112">IFERROR(ROUND(((($D43*$T43)*$C43)*$G43),0),0)</f>
        <v>0</v>
      </c>
      <c r="AS43" s="49">
        <f t="shared" ref="AS43:AS54" si="113">IFERROR(ROUND(((($D43*$T43)*$C43)*$H43),0),0)</f>
        <v>0</v>
      </c>
      <c r="AT43" s="49">
        <f t="shared" ref="AT43:AT54" si="114">IFERROR(ROUND(((($D43*$U43)*$C43)*$G43),0),0)</f>
        <v>0</v>
      </c>
      <c r="AU43" s="49">
        <f t="shared" ref="AU43:AU54" si="115">IFERROR(ROUND(((($D43*$U43)*$C43)*$H43),0),0)</f>
        <v>0</v>
      </c>
      <c r="AV43" s="49">
        <f t="shared" ref="AV43:AV54" si="116">IFERROR(ROUND(((($D43*$V43)*$C43)*$G43),0),0)</f>
        <v>0</v>
      </c>
      <c r="AW43" s="49">
        <f t="shared" ref="AW43:AW54" si="117">IFERROR(ROUND(((($D43*$V43)*$C43)*$H43),0),0)</f>
        <v>0</v>
      </c>
      <c r="AX43" s="49">
        <f t="shared" ref="AX43:AX54" si="118">IFERROR(ROUND(((($D43*$W43)*$C43)*$G43),0),0)</f>
        <v>0</v>
      </c>
      <c r="AY43" s="49">
        <f t="shared" ref="AY43:AY54" si="119">IFERROR(ROUND(((($D43*$W43)*$C43)*$H43),0),0)</f>
        <v>0</v>
      </c>
      <c r="AZ43" s="49">
        <f t="shared" ref="AZ43:AZ54" si="120">IFERROR(ROUND(((($D43*$X43)*$C43)*$G43),0),0)</f>
        <v>0</v>
      </c>
      <c r="BA43" s="49">
        <f t="shared" ref="BA43:BA54" si="121">IFERROR(ROUND(((($D43*$X43)*$C43)*$H43),0),0)</f>
        <v>0</v>
      </c>
      <c r="BB43" s="49">
        <f t="shared" ref="BB43:BB54" si="122">IFERROR(ROUND(((($D43*$Y43)*$C43)*$G43),0),0)</f>
        <v>0</v>
      </c>
      <c r="BC43" s="49">
        <f t="shared" ref="BC43:BC54" si="123">IFERROR(ROUND(((($D43*$Y43)*$C43)*$H43),0),0)</f>
        <v>0</v>
      </c>
      <c r="BD43" s="49">
        <f t="shared" ref="BD43:BD54" si="124">IFERROR(ROUND(((($D43*$Z43)*$C43)*$G43),0),0)</f>
        <v>0</v>
      </c>
      <c r="BE43" s="49">
        <f t="shared" ref="BE43:BE54" si="125">IFERROR(ROUND(((($D43*$Z43)*$C43)*$H43),0),0)</f>
        <v>0</v>
      </c>
      <c r="BF43" s="49">
        <f t="shared" ref="BF43:BF54" si="126">IFERROR(ROUND(((($D43*$AA43)*$C43)*$G43),0),0)</f>
        <v>0</v>
      </c>
      <c r="BG43" s="49">
        <f t="shared" ref="BG43:BG54" si="127">IFERROR(ROUND(((($D43*$AA43)*$C43)*$H43),0),0)</f>
        <v>0</v>
      </c>
      <c r="BH43" s="49">
        <f t="shared" ref="BH43:BH54" si="128">IFERROR(ROUND(((($D43*$AB43)*$C43)*$G43),0),0)</f>
        <v>0</v>
      </c>
      <c r="BI43" s="49">
        <f t="shared" ref="BI43:BI54" si="129">IFERROR(ROUND(((($D43*$AB43)*$C43)*$H43),0),0)</f>
        <v>0</v>
      </c>
      <c r="BJ43" s="49">
        <f t="shared" ref="BJ43:BJ54" si="130">IFERROR(ROUND(((($D43*$AC43)*$C43)*$G43),0),0)</f>
        <v>0</v>
      </c>
      <c r="BK43" s="49">
        <f t="shared" ref="BK43:BK54" si="131">IFERROR(ROUND(((($D43*$AC43)*$C43)*$H43),0),0)</f>
        <v>0</v>
      </c>
      <c r="BL43" s="49">
        <f t="shared" ref="BL43:BL54" si="132">IFERROR(ROUND(((($D43*$AD43)*$C43)*$G43),0),0)</f>
        <v>0</v>
      </c>
      <c r="BM43" s="49">
        <f t="shared" ref="BM43:BM54" si="133">IFERROR(ROUND(((($D43*$AD43)*$C43)*$H43),0),0)</f>
        <v>0</v>
      </c>
      <c r="BN43" s="49">
        <f t="shared" ref="BN43:BN54" si="134">IFERROR(ROUND(((($D43*$AE43)*$C43)*$G43),0),0)</f>
        <v>0</v>
      </c>
      <c r="BO43" s="49">
        <f t="shared" ref="BO43:BO54" si="135">IFERROR(ROUND(((($D43*$AE43)*$C43)*$H43),0),0)</f>
        <v>0</v>
      </c>
      <c r="BP43" s="49">
        <f t="shared" ref="BP43:BP54" si="136">IFERROR(ROUND(((($D43*$AF43)*$C43)*$G43),0),0)</f>
        <v>0</v>
      </c>
      <c r="BQ43" s="49">
        <f t="shared" ref="BQ43:BQ54" si="137">IFERROR(ROUND(((($D43*$AF43)*$C43)*$H43),0),0)</f>
        <v>0</v>
      </c>
      <c r="BR43" s="49">
        <f t="shared" ref="BR43:BR54" si="138">IFERROR(ROUND(((($D43*$AG43)*$C43)*$G43),0),0)</f>
        <v>0</v>
      </c>
      <c r="BS43" s="49">
        <f t="shared" ref="BS43:BS54" si="139">IFERROR(ROUND(((($D43*$AG43)*$C43)*$H43),0),0)</f>
        <v>0</v>
      </c>
      <c r="BT43" s="49">
        <f t="shared" ref="BT43:BT54" si="140">IFERROR(ROUND(((($D43*$AH43)*$C43)*$G43),0),0)</f>
        <v>0</v>
      </c>
      <c r="BU43" s="49">
        <f t="shared" ref="BU43:BU54" si="141">IFERROR(ROUND(((($D43*$AH43)*$C43)*$H43),0),0)</f>
        <v>0</v>
      </c>
      <c r="BV43" s="35">
        <f t="shared" ref="BV43:BV54" si="142">ROUND(AL43+AN43+AP43+AR43+AT43+AV43+AX43+AZ43+BB43+BD43+BF43+BH43+BJ43+BL43+BN43+BP43+BR43+BT43,0)</f>
        <v>0</v>
      </c>
      <c r="BW43" s="35">
        <f t="shared" ref="BW43:BW54" si="143">ROUND(AM43+AO43+AQ43+AS43+AU43+AW43+AY43+BA43+BC43+BE43+BG43+BI43+BK43+BM43+BO43+BQ43+BS43+BU43,0)</f>
        <v>0</v>
      </c>
      <c r="BX43" s="35">
        <f t="shared" ref="BX43:BX54" si="144">ROUND((K43+L43)-BV43,0)</f>
        <v>0</v>
      </c>
      <c r="BY43" s="35">
        <f t="shared" ref="BY43:BY54" si="145">ROUND((M43+N43)-BW43,0)</f>
        <v>0</v>
      </c>
    </row>
    <row r="44" spans="1:77" x14ac:dyDescent="0.35">
      <c r="A44" s="51" t="s">
        <v>96</v>
      </c>
      <c r="B44" s="52" t="s">
        <v>72</v>
      </c>
      <c r="C44" s="53"/>
      <c r="D44" s="54"/>
      <c r="E44" s="54"/>
      <c r="F44" s="54"/>
      <c r="G44" s="55"/>
      <c r="H44" s="55"/>
      <c r="I44" s="47">
        <f t="shared" si="98"/>
        <v>0</v>
      </c>
      <c r="J44" s="47">
        <f t="shared" si="99"/>
        <v>0</v>
      </c>
      <c r="K44" s="47">
        <f t="shared" si="100"/>
        <v>0</v>
      </c>
      <c r="L44" s="47">
        <f t="shared" si="101"/>
        <v>0</v>
      </c>
      <c r="M44" s="47">
        <f t="shared" si="102"/>
        <v>0</v>
      </c>
      <c r="N44" s="47">
        <f t="shared" si="103"/>
        <v>0</v>
      </c>
      <c r="O44" s="47"/>
      <c r="P44" s="48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50">
        <f t="shared" si="104"/>
        <v>0</v>
      </c>
      <c r="AJ44" s="50">
        <f t="shared" si="105"/>
        <v>0</v>
      </c>
      <c r="AK44" s="35"/>
      <c r="AL44" s="49">
        <f t="shared" si="106"/>
        <v>0</v>
      </c>
      <c r="AM44" s="49">
        <f t="shared" si="107"/>
        <v>0</v>
      </c>
      <c r="AN44" s="49">
        <f t="shared" si="108"/>
        <v>0</v>
      </c>
      <c r="AO44" s="49">
        <f t="shared" si="109"/>
        <v>0</v>
      </c>
      <c r="AP44" s="49">
        <f t="shared" si="110"/>
        <v>0</v>
      </c>
      <c r="AQ44" s="49">
        <f t="shared" si="111"/>
        <v>0</v>
      </c>
      <c r="AR44" s="49">
        <f t="shared" si="112"/>
        <v>0</v>
      </c>
      <c r="AS44" s="49">
        <f t="shared" si="113"/>
        <v>0</v>
      </c>
      <c r="AT44" s="49">
        <f t="shared" si="114"/>
        <v>0</v>
      </c>
      <c r="AU44" s="49">
        <f t="shared" si="115"/>
        <v>0</v>
      </c>
      <c r="AV44" s="49">
        <f t="shared" si="116"/>
        <v>0</v>
      </c>
      <c r="AW44" s="49">
        <f t="shared" si="117"/>
        <v>0</v>
      </c>
      <c r="AX44" s="49">
        <f t="shared" si="118"/>
        <v>0</v>
      </c>
      <c r="AY44" s="49">
        <f t="shared" si="119"/>
        <v>0</v>
      </c>
      <c r="AZ44" s="49">
        <f t="shared" si="120"/>
        <v>0</v>
      </c>
      <c r="BA44" s="49">
        <f t="shared" si="121"/>
        <v>0</v>
      </c>
      <c r="BB44" s="49">
        <f t="shared" si="122"/>
        <v>0</v>
      </c>
      <c r="BC44" s="49">
        <f t="shared" si="123"/>
        <v>0</v>
      </c>
      <c r="BD44" s="49">
        <f t="shared" si="124"/>
        <v>0</v>
      </c>
      <c r="BE44" s="49">
        <f t="shared" si="125"/>
        <v>0</v>
      </c>
      <c r="BF44" s="49">
        <f t="shared" si="126"/>
        <v>0</v>
      </c>
      <c r="BG44" s="49">
        <f t="shared" si="127"/>
        <v>0</v>
      </c>
      <c r="BH44" s="49">
        <f t="shared" si="128"/>
        <v>0</v>
      </c>
      <c r="BI44" s="49">
        <f t="shared" si="129"/>
        <v>0</v>
      </c>
      <c r="BJ44" s="49">
        <f t="shared" si="130"/>
        <v>0</v>
      </c>
      <c r="BK44" s="49">
        <f t="shared" si="131"/>
        <v>0</v>
      </c>
      <c r="BL44" s="49">
        <f t="shared" si="132"/>
        <v>0</v>
      </c>
      <c r="BM44" s="49">
        <f t="shared" si="133"/>
        <v>0</v>
      </c>
      <c r="BN44" s="49">
        <f t="shared" si="134"/>
        <v>0</v>
      </c>
      <c r="BO44" s="49">
        <f t="shared" si="135"/>
        <v>0</v>
      </c>
      <c r="BP44" s="49">
        <f t="shared" si="136"/>
        <v>0</v>
      </c>
      <c r="BQ44" s="49">
        <f t="shared" si="137"/>
        <v>0</v>
      </c>
      <c r="BR44" s="49">
        <f t="shared" si="138"/>
        <v>0</v>
      </c>
      <c r="BS44" s="49">
        <f t="shared" si="139"/>
        <v>0</v>
      </c>
      <c r="BT44" s="49">
        <f t="shared" si="140"/>
        <v>0</v>
      </c>
      <c r="BU44" s="49">
        <f t="shared" si="141"/>
        <v>0</v>
      </c>
      <c r="BV44" s="35">
        <f t="shared" si="142"/>
        <v>0</v>
      </c>
      <c r="BW44" s="35">
        <f t="shared" si="143"/>
        <v>0</v>
      </c>
      <c r="BX44" s="35">
        <f t="shared" si="144"/>
        <v>0</v>
      </c>
      <c r="BY44" s="35">
        <f t="shared" si="145"/>
        <v>0</v>
      </c>
    </row>
    <row r="45" spans="1:77" x14ac:dyDescent="0.35">
      <c r="A45" s="51" t="s">
        <v>97</v>
      </c>
      <c r="B45" s="52" t="s">
        <v>74</v>
      </c>
      <c r="C45" s="53"/>
      <c r="D45" s="54"/>
      <c r="E45" s="54"/>
      <c r="F45" s="54"/>
      <c r="G45" s="55"/>
      <c r="H45" s="55"/>
      <c r="I45" s="47">
        <f t="shared" si="98"/>
        <v>0</v>
      </c>
      <c r="J45" s="47">
        <f t="shared" si="99"/>
        <v>0</v>
      </c>
      <c r="K45" s="47">
        <f t="shared" si="100"/>
        <v>0</v>
      </c>
      <c r="L45" s="47">
        <f t="shared" si="101"/>
        <v>0</v>
      </c>
      <c r="M45" s="47">
        <f t="shared" si="102"/>
        <v>0</v>
      </c>
      <c r="N45" s="47">
        <f t="shared" si="103"/>
        <v>0</v>
      </c>
      <c r="O45" s="47"/>
      <c r="P45" s="48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50">
        <f t="shared" si="104"/>
        <v>0</v>
      </c>
      <c r="AJ45" s="50">
        <f t="shared" si="105"/>
        <v>0</v>
      </c>
      <c r="AK45" s="35"/>
      <c r="AL45" s="49">
        <f t="shared" si="106"/>
        <v>0</v>
      </c>
      <c r="AM45" s="49">
        <f t="shared" si="107"/>
        <v>0</v>
      </c>
      <c r="AN45" s="49">
        <f t="shared" si="108"/>
        <v>0</v>
      </c>
      <c r="AO45" s="49">
        <f t="shared" si="109"/>
        <v>0</v>
      </c>
      <c r="AP45" s="49">
        <f t="shared" si="110"/>
        <v>0</v>
      </c>
      <c r="AQ45" s="49">
        <f t="shared" si="111"/>
        <v>0</v>
      </c>
      <c r="AR45" s="49">
        <f t="shared" si="112"/>
        <v>0</v>
      </c>
      <c r="AS45" s="49">
        <f t="shared" si="113"/>
        <v>0</v>
      </c>
      <c r="AT45" s="49">
        <f t="shared" si="114"/>
        <v>0</v>
      </c>
      <c r="AU45" s="49">
        <f t="shared" si="115"/>
        <v>0</v>
      </c>
      <c r="AV45" s="49">
        <f t="shared" si="116"/>
        <v>0</v>
      </c>
      <c r="AW45" s="49">
        <f t="shared" si="117"/>
        <v>0</v>
      </c>
      <c r="AX45" s="49">
        <f t="shared" si="118"/>
        <v>0</v>
      </c>
      <c r="AY45" s="49">
        <f t="shared" si="119"/>
        <v>0</v>
      </c>
      <c r="AZ45" s="49">
        <f t="shared" si="120"/>
        <v>0</v>
      </c>
      <c r="BA45" s="49">
        <f t="shared" si="121"/>
        <v>0</v>
      </c>
      <c r="BB45" s="49">
        <f t="shared" si="122"/>
        <v>0</v>
      </c>
      <c r="BC45" s="49">
        <f t="shared" si="123"/>
        <v>0</v>
      </c>
      <c r="BD45" s="49">
        <f t="shared" si="124"/>
        <v>0</v>
      </c>
      <c r="BE45" s="49">
        <f t="shared" si="125"/>
        <v>0</v>
      </c>
      <c r="BF45" s="49">
        <f t="shared" si="126"/>
        <v>0</v>
      </c>
      <c r="BG45" s="49">
        <f t="shared" si="127"/>
        <v>0</v>
      </c>
      <c r="BH45" s="49">
        <f t="shared" si="128"/>
        <v>0</v>
      </c>
      <c r="BI45" s="49">
        <f t="shared" si="129"/>
        <v>0</v>
      </c>
      <c r="BJ45" s="49">
        <f t="shared" si="130"/>
        <v>0</v>
      </c>
      <c r="BK45" s="49">
        <f t="shared" si="131"/>
        <v>0</v>
      </c>
      <c r="BL45" s="49">
        <f t="shared" si="132"/>
        <v>0</v>
      </c>
      <c r="BM45" s="49">
        <f t="shared" si="133"/>
        <v>0</v>
      </c>
      <c r="BN45" s="49">
        <f t="shared" si="134"/>
        <v>0</v>
      </c>
      <c r="BO45" s="49">
        <f t="shared" si="135"/>
        <v>0</v>
      </c>
      <c r="BP45" s="49">
        <f t="shared" si="136"/>
        <v>0</v>
      </c>
      <c r="BQ45" s="49">
        <f t="shared" si="137"/>
        <v>0</v>
      </c>
      <c r="BR45" s="49">
        <f t="shared" si="138"/>
        <v>0</v>
      </c>
      <c r="BS45" s="49">
        <f t="shared" si="139"/>
        <v>0</v>
      </c>
      <c r="BT45" s="49">
        <f t="shared" si="140"/>
        <v>0</v>
      </c>
      <c r="BU45" s="49">
        <f t="shared" si="141"/>
        <v>0</v>
      </c>
      <c r="BV45" s="35">
        <f t="shared" si="142"/>
        <v>0</v>
      </c>
      <c r="BW45" s="35">
        <f t="shared" si="143"/>
        <v>0</v>
      </c>
      <c r="BX45" s="35">
        <f t="shared" si="144"/>
        <v>0</v>
      </c>
      <c r="BY45" s="35">
        <f t="shared" si="145"/>
        <v>0</v>
      </c>
    </row>
    <row r="46" spans="1:77" x14ac:dyDescent="0.35">
      <c r="A46" s="51" t="s">
        <v>98</v>
      </c>
      <c r="B46" s="52" t="s">
        <v>76</v>
      </c>
      <c r="C46" s="53"/>
      <c r="D46" s="54"/>
      <c r="E46" s="54"/>
      <c r="F46" s="54"/>
      <c r="G46" s="55"/>
      <c r="H46" s="55"/>
      <c r="I46" s="47">
        <f t="shared" si="98"/>
        <v>0</v>
      </c>
      <c r="J46" s="47">
        <f t="shared" si="99"/>
        <v>0</v>
      </c>
      <c r="K46" s="47">
        <f t="shared" si="100"/>
        <v>0</v>
      </c>
      <c r="L46" s="47">
        <f t="shared" si="101"/>
        <v>0</v>
      </c>
      <c r="M46" s="47">
        <f t="shared" si="102"/>
        <v>0</v>
      </c>
      <c r="N46" s="47">
        <f t="shared" si="103"/>
        <v>0</v>
      </c>
      <c r="O46" s="47"/>
      <c r="P46" s="48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50">
        <f t="shared" si="104"/>
        <v>0</v>
      </c>
      <c r="AJ46" s="50">
        <f t="shared" si="105"/>
        <v>0</v>
      </c>
      <c r="AK46" s="35"/>
      <c r="AL46" s="49">
        <f t="shared" si="106"/>
        <v>0</v>
      </c>
      <c r="AM46" s="49">
        <f t="shared" si="107"/>
        <v>0</v>
      </c>
      <c r="AN46" s="49">
        <f t="shared" si="108"/>
        <v>0</v>
      </c>
      <c r="AO46" s="49">
        <f t="shared" si="109"/>
        <v>0</v>
      </c>
      <c r="AP46" s="49">
        <f t="shared" si="110"/>
        <v>0</v>
      </c>
      <c r="AQ46" s="49">
        <f t="shared" si="111"/>
        <v>0</v>
      </c>
      <c r="AR46" s="49">
        <f t="shared" si="112"/>
        <v>0</v>
      </c>
      <c r="AS46" s="49">
        <f t="shared" si="113"/>
        <v>0</v>
      </c>
      <c r="AT46" s="49">
        <f t="shared" si="114"/>
        <v>0</v>
      </c>
      <c r="AU46" s="49">
        <f t="shared" si="115"/>
        <v>0</v>
      </c>
      <c r="AV46" s="49">
        <f t="shared" si="116"/>
        <v>0</v>
      </c>
      <c r="AW46" s="49">
        <f t="shared" si="117"/>
        <v>0</v>
      </c>
      <c r="AX46" s="49">
        <f t="shared" si="118"/>
        <v>0</v>
      </c>
      <c r="AY46" s="49">
        <f t="shared" si="119"/>
        <v>0</v>
      </c>
      <c r="AZ46" s="49">
        <f t="shared" si="120"/>
        <v>0</v>
      </c>
      <c r="BA46" s="49">
        <f t="shared" si="121"/>
        <v>0</v>
      </c>
      <c r="BB46" s="49">
        <f t="shared" si="122"/>
        <v>0</v>
      </c>
      <c r="BC46" s="49">
        <f t="shared" si="123"/>
        <v>0</v>
      </c>
      <c r="BD46" s="49">
        <f t="shared" si="124"/>
        <v>0</v>
      </c>
      <c r="BE46" s="49">
        <f t="shared" si="125"/>
        <v>0</v>
      </c>
      <c r="BF46" s="49">
        <f t="shared" si="126"/>
        <v>0</v>
      </c>
      <c r="BG46" s="49">
        <f t="shared" si="127"/>
        <v>0</v>
      </c>
      <c r="BH46" s="49">
        <f t="shared" si="128"/>
        <v>0</v>
      </c>
      <c r="BI46" s="49">
        <f t="shared" si="129"/>
        <v>0</v>
      </c>
      <c r="BJ46" s="49">
        <f t="shared" si="130"/>
        <v>0</v>
      </c>
      <c r="BK46" s="49">
        <f t="shared" si="131"/>
        <v>0</v>
      </c>
      <c r="BL46" s="49">
        <f t="shared" si="132"/>
        <v>0</v>
      </c>
      <c r="BM46" s="49">
        <f t="shared" si="133"/>
        <v>0</v>
      </c>
      <c r="BN46" s="49">
        <f t="shared" si="134"/>
        <v>0</v>
      </c>
      <c r="BO46" s="49">
        <f t="shared" si="135"/>
        <v>0</v>
      </c>
      <c r="BP46" s="49">
        <f t="shared" si="136"/>
        <v>0</v>
      </c>
      <c r="BQ46" s="49">
        <f t="shared" si="137"/>
        <v>0</v>
      </c>
      <c r="BR46" s="49">
        <f t="shared" si="138"/>
        <v>0</v>
      </c>
      <c r="BS46" s="49">
        <f t="shared" si="139"/>
        <v>0</v>
      </c>
      <c r="BT46" s="49">
        <f t="shared" si="140"/>
        <v>0</v>
      </c>
      <c r="BU46" s="49">
        <f t="shared" si="141"/>
        <v>0</v>
      </c>
      <c r="BV46" s="35">
        <f t="shared" si="142"/>
        <v>0</v>
      </c>
      <c r="BW46" s="35">
        <f t="shared" si="143"/>
        <v>0</v>
      </c>
      <c r="BX46" s="35">
        <f t="shared" si="144"/>
        <v>0</v>
      </c>
      <c r="BY46" s="35">
        <f t="shared" si="145"/>
        <v>0</v>
      </c>
    </row>
    <row r="47" spans="1:77" x14ac:dyDescent="0.35">
      <c r="A47" s="51" t="s">
        <v>99</v>
      </c>
      <c r="B47" s="52" t="s">
        <v>78</v>
      </c>
      <c r="C47" s="53"/>
      <c r="D47" s="54"/>
      <c r="E47" s="54"/>
      <c r="F47" s="54"/>
      <c r="G47" s="55"/>
      <c r="H47" s="55"/>
      <c r="I47" s="47">
        <f t="shared" si="98"/>
        <v>0</v>
      </c>
      <c r="J47" s="47">
        <f t="shared" si="99"/>
        <v>0</v>
      </c>
      <c r="K47" s="47">
        <f t="shared" si="100"/>
        <v>0</v>
      </c>
      <c r="L47" s="47">
        <f t="shared" si="101"/>
        <v>0</v>
      </c>
      <c r="M47" s="47">
        <f t="shared" si="102"/>
        <v>0</v>
      </c>
      <c r="N47" s="47">
        <f t="shared" si="103"/>
        <v>0</v>
      </c>
      <c r="O47" s="47"/>
      <c r="P47" s="48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50">
        <f t="shared" si="104"/>
        <v>0</v>
      </c>
      <c r="AJ47" s="50">
        <f t="shared" si="105"/>
        <v>0</v>
      </c>
      <c r="AK47" s="35"/>
      <c r="AL47" s="49">
        <f t="shared" si="106"/>
        <v>0</v>
      </c>
      <c r="AM47" s="49">
        <f t="shared" si="107"/>
        <v>0</v>
      </c>
      <c r="AN47" s="49">
        <f t="shared" si="108"/>
        <v>0</v>
      </c>
      <c r="AO47" s="49">
        <f t="shared" si="109"/>
        <v>0</v>
      </c>
      <c r="AP47" s="49">
        <f t="shared" si="110"/>
        <v>0</v>
      </c>
      <c r="AQ47" s="49">
        <f t="shared" si="111"/>
        <v>0</v>
      </c>
      <c r="AR47" s="49">
        <f t="shared" si="112"/>
        <v>0</v>
      </c>
      <c r="AS47" s="49">
        <f t="shared" si="113"/>
        <v>0</v>
      </c>
      <c r="AT47" s="49">
        <f t="shared" si="114"/>
        <v>0</v>
      </c>
      <c r="AU47" s="49">
        <f t="shared" si="115"/>
        <v>0</v>
      </c>
      <c r="AV47" s="49">
        <f t="shared" si="116"/>
        <v>0</v>
      </c>
      <c r="AW47" s="49">
        <f t="shared" si="117"/>
        <v>0</v>
      </c>
      <c r="AX47" s="49">
        <f t="shared" si="118"/>
        <v>0</v>
      </c>
      <c r="AY47" s="49">
        <f t="shared" si="119"/>
        <v>0</v>
      </c>
      <c r="AZ47" s="49">
        <f t="shared" si="120"/>
        <v>0</v>
      </c>
      <c r="BA47" s="49">
        <f t="shared" si="121"/>
        <v>0</v>
      </c>
      <c r="BB47" s="49">
        <f t="shared" si="122"/>
        <v>0</v>
      </c>
      <c r="BC47" s="49">
        <f t="shared" si="123"/>
        <v>0</v>
      </c>
      <c r="BD47" s="49">
        <f t="shared" si="124"/>
        <v>0</v>
      </c>
      <c r="BE47" s="49">
        <f t="shared" si="125"/>
        <v>0</v>
      </c>
      <c r="BF47" s="49">
        <f t="shared" si="126"/>
        <v>0</v>
      </c>
      <c r="BG47" s="49">
        <f t="shared" si="127"/>
        <v>0</v>
      </c>
      <c r="BH47" s="49">
        <f t="shared" si="128"/>
        <v>0</v>
      </c>
      <c r="BI47" s="49">
        <f t="shared" si="129"/>
        <v>0</v>
      </c>
      <c r="BJ47" s="49">
        <f t="shared" si="130"/>
        <v>0</v>
      </c>
      <c r="BK47" s="49">
        <f t="shared" si="131"/>
        <v>0</v>
      </c>
      <c r="BL47" s="49">
        <f t="shared" si="132"/>
        <v>0</v>
      </c>
      <c r="BM47" s="49">
        <f t="shared" si="133"/>
        <v>0</v>
      </c>
      <c r="BN47" s="49">
        <f t="shared" si="134"/>
        <v>0</v>
      </c>
      <c r="BO47" s="49">
        <f t="shared" si="135"/>
        <v>0</v>
      </c>
      <c r="BP47" s="49">
        <f t="shared" si="136"/>
        <v>0</v>
      </c>
      <c r="BQ47" s="49">
        <f t="shared" si="137"/>
        <v>0</v>
      </c>
      <c r="BR47" s="49">
        <f t="shared" si="138"/>
        <v>0</v>
      </c>
      <c r="BS47" s="49">
        <f t="shared" si="139"/>
        <v>0</v>
      </c>
      <c r="BT47" s="49">
        <f t="shared" si="140"/>
        <v>0</v>
      </c>
      <c r="BU47" s="49">
        <f t="shared" si="141"/>
        <v>0</v>
      </c>
      <c r="BV47" s="35">
        <f t="shared" si="142"/>
        <v>0</v>
      </c>
      <c r="BW47" s="35">
        <f t="shared" si="143"/>
        <v>0</v>
      </c>
      <c r="BX47" s="35">
        <f t="shared" si="144"/>
        <v>0</v>
      </c>
      <c r="BY47" s="35">
        <f t="shared" si="145"/>
        <v>0</v>
      </c>
    </row>
    <row r="48" spans="1:77" x14ac:dyDescent="0.35">
      <c r="A48" s="51" t="s">
        <v>100</v>
      </c>
      <c r="B48" s="52" t="s">
        <v>80</v>
      </c>
      <c r="C48" s="53"/>
      <c r="D48" s="54"/>
      <c r="E48" s="54"/>
      <c r="F48" s="54"/>
      <c r="G48" s="55"/>
      <c r="H48" s="55"/>
      <c r="I48" s="47">
        <f t="shared" si="98"/>
        <v>0</v>
      </c>
      <c r="J48" s="47">
        <f t="shared" si="99"/>
        <v>0</v>
      </c>
      <c r="K48" s="47">
        <f t="shared" si="100"/>
        <v>0</v>
      </c>
      <c r="L48" s="47">
        <f t="shared" si="101"/>
        <v>0</v>
      </c>
      <c r="M48" s="47">
        <f t="shared" si="102"/>
        <v>0</v>
      </c>
      <c r="N48" s="47">
        <f t="shared" si="103"/>
        <v>0</v>
      </c>
      <c r="O48" s="47"/>
      <c r="P48" s="48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50">
        <f t="shared" si="104"/>
        <v>0</v>
      </c>
      <c r="AJ48" s="50">
        <f t="shared" si="105"/>
        <v>0</v>
      </c>
      <c r="AK48" s="35"/>
      <c r="AL48" s="49">
        <f t="shared" si="106"/>
        <v>0</v>
      </c>
      <c r="AM48" s="49">
        <f t="shared" si="107"/>
        <v>0</v>
      </c>
      <c r="AN48" s="49">
        <f t="shared" si="108"/>
        <v>0</v>
      </c>
      <c r="AO48" s="49">
        <f t="shared" si="109"/>
        <v>0</v>
      </c>
      <c r="AP48" s="49">
        <f t="shared" si="110"/>
        <v>0</v>
      </c>
      <c r="AQ48" s="49">
        <f t="shared" si="111"/>
        <v>0</v>
      </c>
      <c r="AR48" s="49">
        <f t="shared" si="112"/>
        <v>0</v>
      </c>
      <c r="AS48" s="49">
        <f t="shared" si="113"/>
        <v>0</v>
      </c>
      <c r="AT48" s="49">
        <f t="shared" si="114"/>
        <v>0</v>
      </c>
      <c r="AU48" s="49">
        <f t="shared" si="115"/>
        <v>0</v>
      </c>
      <c r="AV48" s="49">
        <f t="shared" si="116"/>
        <v>0</v>
      </c>
      <c r="AW48" s="49">
        <f t="shared" si="117"/>
        <v>0</v>
      </c>
      <c r="AX48" s="49">
        <f t="shared" si="118"/>
        <v>0</v>
      </c>
      <c r="AY48" s="49">
        <f t="shared" si="119"/>
        <v>0</v>
      </c>
      <c r="AZ48" s="49">
        <f t="shared" si="120"/>
        <v>0</v>
      </c>
      <c r="BA48" s="49">
        <f t="shared" si="121"/>
        <v>0</v>
      </c>
      <c r="BB48" s="49">
        <f t="shared" si="122"/>
        <v>0</v>
      </c>
      <c r="BC48" s="49">
        <f t="shared" si="123"/>
        <v>0</v>
      </c>
      <c r="BD48" s="49">
        <f t="shared" si="124"/>
        <v>0</v>
      </c>
      <c r="BE48" s="49">
        <f t="shared" si="125"/>
        <v>0</v>
      </c>
      <c r="BF48" s="49">
        <f t="shared" si="126"/>
        <v>0</v>
      </c>
      <c r="BG48" s="49">
        <f t="shared" si="127"/>
        <v>0</v>
      </c>
      <c r="BH48" s="49">
        <f t="shared" si="128"/>
        <v>0</v>
      </c>
      <c r="BI48" s="49">
        <f t="shared" si="129"/>
        <v>0</v>
      </c>
      <c r="BJ48" s="49">
        <f t="shared" si="130"/>
        <v>0</v>
      </c>
      <c r="BK48" s="49">
        <f t="shared" si="131"/>
        <v>0</v>
      </c>
      <c r="BL48" s="49">
        <f t="shared" si="132"/>
        <v>0</v>
      </c>
      <c r="BM48" s="49">
        <f t="shared" si="133"/>
        <v>0</v>
      </c>
      <c r="BN48" s="49">
        <f t="shared" si="134"/>
        <v>0</v>
      </c>
      <c r="BO48" s="49">
        <f t="shared" si="135"/>
        <v>0</v>
      </c>
      <c r="BP48" s="49">
        <f t="shared" si="136"/>
        <v>0</v>
      </c>
      <c r="BQ48" s="49">
        <f t="shared" si="137"/>
        <v>0</v>
      </c>
      <c r="BR48" s="49">
        <f t="shared" si="138"/>
        <v>0</v>
      </c>
      <c r="BS48" s="49">
        <f t="shared" si="139"/>
        <v>0</v>
      </c>
      <c r="BT48" s="49">
        <f t="shared" si="140"/>
        <v>0</v>
      </c>
      <c r="BU48" s="49">
        <f t="shared" si="141"/>
        <v>0</v>
      </c>
      <c r="BV48" s="35">
        <f t="shared" si="142"/>
        <v>0</v>
      </c>
      <c r="BW48" s="35">
        <f t="shared" si="143"/>
        <v>0</v>
      </c>
      <c r="BX48" s="35">
        <f t="shared" si="144"/>
        <v>0</v>
      </c>
      <c r="BY48" s="35">
        <f t="shared" si="145"/>
        <v>0</v>
      </c>
    </row>
    <row r="49" spans="1:77" x14ac:dyDescent="0.35">
      <c r="A49" s="51" t="s">
        <v>101</v>
      </c>
      <c r="B49" s="52" t="s">
        <v>82</v>
      </c>
      <c r="C49" s="53"/>
      <c r="D49" s="54"/>
      <c r="E49" s="54"/>
      <c r="F49" s="54"/>
      <c r="G49" s="55"/>
      <c r="H49" s="55"/>
      <c r="I49" s="47">
        <f t="shared" si="98"/>
        <v>0</v>
      </c>
      <c r="J49" s="47">
        <f t="shared" si="99"/>
        <v>0</v>
      </c>
      <c r="K49" s="47">
        <f t="shared" si="100"/>
        <v>0</v>
      </c>
      <c r="L49" s="47">
        <f t="shared" si="101"/>
        <v>0</v>
      </c>
      <c r="M49" s="47">
        <f t="shared" si="102"/>
        <v>0</v>
      </c>
      <c r="N49" s="47">
        <f t="shared" si="103"/>
        <v>0</v>
      </c>
      <c r="O49" s="47"/>
      <c r="P49" s="48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50">
        <f t="shared" si="104"/>
        <v>0</v>
      </c>
      <c r="AJ49" s="50">
        <f t="shared" si="105"/>
        <v>0</v>
      </c>
      <c r="AK49" s="35"/>
      <c r="AL49" s="49">
        <f t="shared" si="106"/>
        <v>0</v>
      </c>
      <c r="AM49" s="49">
        <f t="shared" si="107"/>
        <v>0</v>
      </c>
      <c r="AN49" s="49">
        <f t="shared" si="108"/>
        <v>0</v>
      </c>
      <c r="AO49" s="49">
        <f t="shared" si="109"/>
        <v>0</v>
      </c>
      <c r="AP49" s="49">
        <f t="shared" si="110"/>
        <v>0</v>
      </c>
      <c r="AQ49" s="49">
        <f t="shared" si="111"/>
        <v>0</v>
      </c>
      <c r="AR49" s="49">
        <f t="shared" si="112"/>
        <v>0</v>
      </c>
      <c r="AS49" s="49">
        <f t="shared" si="113"/>
        <v>0</v>
      </c>
      <c r="AT49" s="49">
        <f t="shared" si="114"/>
        <v>0</v>
      </c>
      <c r="AU49" s="49">
        <f t="shared" si="115"/>
        <v>0</v>
      </c>
      <c r="AV49" s="49">
        <f t="shared" si="116"/>
        <v>0</v>
      </c>
      <c r="AW49" s="49">
        <f t="shared" si="117"/>
        <v>0</v>
      </c>
      <c r="AX49" s="49">
        <f t="shared" si="118"/>
        <v>0</v>
      </c>
      <c r="AY49" s="49">
        <f t="shared" si="119"/>
        <v>0</v>
      </c>
      <c r="AZ49" s="49">
        <f t="shared" si="120"/>
        <v>0</v>
      </c>
      <c r="BA49" s="49">
        <f t="shared" si="121"/>
        <v>0</v>
      </c>
      <c r="BB49" s="49">
        <f t="shared" si="122"/>
        <v>0</v>
      </c>
      <c r="BC49" s="49">
        <f t="shared" si="123"/>
        <v>0</v>
      </c>
      <c r="BD49" s="49">
        <f t="shared" si="124"/>
        <v>0</v>
      </c>
      <c r="BE49" s="49">
        <f t="shared" si="125"/>
        <v>0</v>
      </c>
      <c r="BF49" s="49">
        <f t="shared" si="126"/>
        <v>0</v>
      </c>
      <c r="BG49" s="49">
        <f t="shared" si="127"/>
        <v>0</v>
      </c>
      <c r="BH49" s="49">
        <f t="shared" si="128"/>
        <v>0</v>
      </c>
      <c r="BI49" s="49">
        <f t="shared" si="129"/>
        <v>0</v>
      </c>
      <c r="BJ49" s="49">
        <f t="shared" si="130"/>
        <v>0</v>
      </c>
      <c r="BK49" s="49">
        <f t="shared" si="131"/>
        <v>0</v>
      </c>
      <c r="BL49" s="49">
        <f t="shared" si="132"/>
        <v>0</v>
      </c>
      <c r="BM49" s="49">
        <f t="shared" si="133"/>
        <v>0</v>
      </c>
      <c r="BN49" s="49">
        <f t="shared" si="134"/>
        <v>0</v>
      </c>
      <c r="BO49" s="49">
        <f t="shared" si="135"/>
        <v>0</v>
      </c>
      <c r="BP49" s="49">
        <f t="shared" si="136"/>
        <v>0</v>
      </c>
      <c r="BQ49" s="49">
        <f t="shared" si="137"/>
        <v>0</v>
      </c>
      <c r="BR49" s="49">
        <f t="shared" si="138"/>
        <v>0</v>
      </c>
      <c r="BS49" s="49">
        <f t="shared" si="139"/>
        <v>0</v>
      </c>
      <c r="BT49" s="49">
        <f t="shared" si="140"/>
        <v>0</v>
      </c>
      <c r="BU49" s="49">
        <f t="shared" si="141"/>
        <v>0</v>
      </c>
      <c r="BV49" s="35">
        <f t="shared" si="142"/>
        <v>0</v>
      </c>
      <c r="BW49" s="35">
        <f t="shared" si="143"/>
        <v>0</v>
      </c>
      <c r="BX49" s="35">
        <f t="shared" si="144"/>
        <v>0</v>
      </c>
      <c r="BY49" s="35">
        <f t="shared" si="145"/>
        <v>0</v>
      </c>
    </row>
    <row r="50" spans="1:77" x14ac:dyDescent="0.35">
      <c r="A50" s="51" t="s">
        <v>102</v>
      </c>
      <c r="B50" s="52" t="s">
        <v>84</v>
      </c>
      <c r="C50" s="53"/>
      <c r="D50" s="54"/>
      <c r="E50" s="54"/>
      <c r="F50" s="54"/>
      <c r="G50" s="55"/>
      <c r="H50" s="55"/>
      <c r="I50" s="47">
        <f t="shared" si="98"/>
        <v>0</v>
      </c>
      <c r="J50" s="47">
        <f t="shared" si="99"/>
        <v>0</v>
      </c>
      <c r="K50" s="47">
        <f t="shared" si="100"/>
        <v>0</v>
      </c>
      <c r="L50" s="47">
        <f t="shared" si="101"/>
        <v>0</v>
      </c>
      <c r="M50" s="47">
        <f t="shared" si="102"/>
        <v>0</v>
      </c>
      <c r="N50" s="47">
        <f t="shared" si="103"/>
        <v>0</v>
      </c>
      <c r="O50" s="47"/>
      <c r="P50" s="48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50">
        <f t="shared" si="104"/>
        <v>0</v>
      </c>
      <c r="AJ50" s="50">
        <f t="shared" si="105"/>
        <v>0</v>
      </c>
      <c r="AK50" s="35"/>
      <c r="AL50" s="49">
        <f t="shared" si="106"/>
        <v>0</v>
      </c>
      <c r="AM50" s="49">
        <f t="shared" si="107"/>
        <v>0</v>
      </c>
      <c r="AN50" s="49">
        <f t="shared" si="108"/>
        <v>0</v>
      </c>
      <c r="AO50" s="49">
        <f t="shared" si="109"/>
        <v>0</v>
      </c>
      <c r="AP50" s="49">
        <f t="shared" si="110"/>
        <v>0</v>
      </c>
      <c r="AQ50" s="49">
        <f t="shared" si="111"/>
        <v>0</v>
      </c>
      <c r="AR50" s="49">
        <f t="shared" si="112"/>
        <v>0</v>
      </c>
      <c r="AS50" s="49">
        <f t="shared" si="113"/>
        <v>0</v>
      </c>
      <c r="AT50" s="49">
        <f t="shared" si="114"/>
        <v>0</v>
      </c>
      <c r="AU50" s="49">
        <f t="shared" si="115"/>
        <v>0</v>
      </c>
      <c r="AV50" s="49">
        <f t="shared" si="116"/>
        <v>0</v>
      </c>
      <c r="AW50" s="49">
        <f t="shared" si="117"/>
        <v>0</v>
      </c>
      <c r="AX50" s="49">
        <f t="shared" si="118"/>
        <v>0</v>
      </c>
      <c r="AY50" s="49">
        <f t="shared" si="119"/>
        <v>0</v>
      </c>
      <c r="AZ50" s="49">
        <f t="shared" si="120"/>
        <v>0</v>
      </c>
      <c r="BA50" s="49">
        <f t="shared" si="121"/>
        <v>0</v>
      </c>
      <c r="BB50" s="49">
        <f t="shared" si="122"/>
        <v>0</v>
      </c>
      <c r="BC50" s="49">
        <f t="shared" si="123"/>
        <v>0</v>
      </c>
      <c r="BD50" s="49">
        <f t="shared" si="124"/>
        <v>0</v>
      </c>
      <c r="BE50" s="49">
        <f t="shared" si="125"/>
        <v>0</v>
      </c>
      <c r="BF50" s="49">
        <f t="shared" si="126"/>
        <v>0</v>
      </c>
      <c r="BG50" s="49">
        <f t="shared" si="127"/>
        <v>0</v>
      </c>
      <c r="BH50" s="49">
        <f t="shared" si="128"/>
        <v>0</v>
      </c>
      <c r="BI50" s="49">
        <f t="shared" si="129"/>
        <v>0</v>
      </c>
      <c r="BJ50" s="49">
        <f t="shared" si="130"/>
        <v>0</v>
      </c>
      <c r="BK50" s="49">
        <f t="shared" si="131"/>
        <v>0</v>
      </c>
      <c r="BL50" s="49">
        <f t="shared" si="132"/>
        <v>0</v>
      </c>
      <c r="BM50" s="49">
        <f t="shared" si="133"/>
        <v>0</v>
      </c>
      <c r="BN50" s="49">
        <f t="shared" si="134"/>
        <v>0</v>
      </c>
      <c r="BO50" s="49">
        <f t="shared" si="135"/>
        <v>0</v>
      </c>
      <c r="BP50" s="49">
        <f t="shared" si="136"/>
        <v>0</v>
      </c>
      <c r="BQ50" s="49">
        <f t="shared" si="137"/>
        <v>0</v>
      </c>
      <c r="BR50" s="49">
        <f t="shared" si="138"/>
        <v>0</v>
      </c>
      <c r="BS50" s="49">
        <f t="shared" si="139"/>
        <v>0</v>
      </c>
      <c r="BT50" s="49">
        <f t="shared" si="140"/>
        <v>0</v>
      </c>
      <c r="BU50" s="49">
        <f t="shared" si="141"/>
        <v>0</v>
      </c>
      <c r="BV50" s="35">
        <f t="shared" si="142"/>
        <v>0</v>
      </c>
      <c r="BW50" s="35">
        <f t="shared" si="143"/>
        <v>0</v>
      </c>
      <c r="BX50" s="35">
        <f t="shared" si="144"/>
        <v>0</v>
      </c>
      <c r="BY50" s="35">
        <f t="shared" si="145"/>
        <v>0</v>
      </c>
    </row>
    <row r="51" spans="1:77" x14ac:dyDescent="0.35">
      <c r="A51" s="51" t="s">
        <v>103</v>
      </c>
      <c r="B51" s="52" t="s">
        <v>86</v>
      </c>
      <c r="C51" s="53"/>
      <c r="D51" s="54"/>
      <c r="E51" s="54"/>
      <c r="F51" s="54"/>
      <c r="G51" s="55"/>
      <c r="H51" s="55"/>
      <c r="I51" s="47">
        <f t="shared" si="98"/>
        <v>0</v>
      </c>
      <c r="J51" s="47">
        <f t="shared" si="99"/>
        <v>0</v>
      </c>
      <c r="K51" s="47">
        <f t="shared" si="100"/>
        <v>0</v>
      </c>
      <c r="L51" s="47">
        <f t="shared" si="101"/>
        <v>0</v>
      </c>
      <c r="M51" s="47">
        <f t="shared" si="102"/>
        <v>0</v>
      </c>
      <c r="N51" s="47">
        <f t="shared" si="103"/>
        <v>0</v>
      </c>
      <c r="O51" s="47"/>
      <c r="P51" s="48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50">
        <f t="shared" si="104"/>
        <v>0</v>
      </c>
      <c r="AJ51" s="50">
        <f t="shared" si="105"/>
        <v>0</v>
      </c>
      <c r="AK51" s="35"/>
      <c r="AL51" s="49">
        <f t="shared" si="106"/>
        <v>0</v>
      </c>
      <c r="AM51" s="49">
        <f t="shared" si="107"/>
        <v>0</v>
      </c>
      <c r="AN51" s="49">
        <f t="shared" si="108"/>
        <v>0</v>
      </c>
      <c r="AO51" s="49">
        <f t="shared" si="109"/>
        <v>0</v>
      </c>
      <c r="AP51" s="49">
        <f t="shared" si="110"/>
        <v>0</v>
      </c>
      <c r="AQ51" s="49">
        <f t="shared" si="111"/>
        <v>0</v>
      </c>
      <c r="AR51" s="49">
        <f t="shared" si="112"/>
        <v>0</v>
      </c>
      <c r="AS51" s="49">
        <f t="shared" si="113"/>
        <v>0</v>
      </c>
      <c r="AT51" s="49">
        <f t="shared" si="114"/>
        <v>0</v>
      </c>
      <c r="AU51" s="49">
        <f t="shared" si="115"/>
        <v>0</v>
      </c>
      <c r="AV51" s="49">
        <f t="shared" si="116"/>
        <v>0</v>
      </c>
      <c r="AW51" s="49">
        <f t="shared" si="117"/>
        <v>0</v>
      </c>
      <c r="AX51" s="49">
        <f t="shared" si="118"/>
        <v>0</v>
      </c>
      <c r="AY51" s="49">
        <f t="shared" si="119"/>
        <v>0</v>
      </c>
      <c r="AZ51" s="49">
        <f t="shared" si="120"/>
        <v>0</v>
      </c>
      <c r="BA51" s="49">
        <f t="shared" si="121"/>
        <v>0</v>
      </c>
      <c r="BB51" s="49">
        <f t="shared" si="122"/>
        <v>0</v>
      </c>
      <c r="BC51" s="49">
        <f t="shared" si="123"/>
        <v>0</v>
      </c>
      <c r="BD51" s="49">
        <f t="shared" si="124"/>
        <v>0</v>
      </c>
      <c r="BE51" s="49">
        <f t="shared" si="125"/>
        <v>0</v>
      </c>
      <c r="BF51" s="49">
        <f t="shared" si="126"/>
        <v>0</v>
      </c>
      <c r="BG51" s="49">
        <f t="shared" si="127"/>
        <v>0</v>
      </c>
      <c r="BH51" s="49">
        <f t="shared" si="128"/>
        <v>0</v>
      </c>
      <c r="BI51" s="49">
        <f t="shared" si="129"/>
        <v>0</v>
      </c>
      <c r="BJ51" s="49">
        <f t="shared" si="130"/>
        <v>0</v>
      </c>
      <c r="BK51" s="49">
        <f t="shared" si="131"/>
        <v>0</v>
      </c>
      <c r="BL51" s="49">
        <f t="shared" si="132"/>
        <v>0</v>
      </c>
      <c r="BM51" s="49">
        <f t="shared" si="133"/>
        <v>0</v>
      </c>
      <c r="BN51" s="49">
        <f t="shared" si="134"/>
        <v>0</v>
      </c>
      <c r="BO51" s="49">
        <f t="shared" si="135"/>
        <v>0</v>
      </c>
      <c r="BP51" s="49">
        <f t="shared" si="136"/>
        <v>0</v>
      </c>
      <c r="BQ51" s="49">
        <f t="shared" si="137"/>
        <v>0</v>
      </c>
      <c r="BR51" s="49">
        <f t="shared" si="138"/>
        <v>0</v>
      </c>
      <c r="BS51" s="49">
        <f t="shared" si="139"/>
        <v>0</v>
      </c>
      <c r="BT51" s="49">
        <f t="shared" si="140"/>
        <v>0</v>
      </c>
      <c r="BU51" s="49">
        <f t="shared" si="141"/>
        <v>0</v>
      </c>
      <c r="BV51" s="35">
        <f t="shared" si="142"/>
        <v>0</v>
      </c>
      <c r="BW51" s="35">
        <f t="shared" si="143"/>
        <v>0</v>
      </c>
      <c r="BX51" s="35">
        <f t="shared" si="144"/>
        <v>0</v>
      </c>
      <c r="BY51" s="35">
        <f t="shared" si="145"/>
        <v>0</v>
      </c>
    </row>
    <row r="52" spans="1:77" x14ac:dyDescent="0.35">
      <c r="A52" s="51" t="s">
        <v>104</v>
      </c>
      <c r="B52" s="52" t="s">
        <v>88</v>
      </c>
      <c r="C52" s="53"/>
      <c r="D52" s="54"/>
      <c r="E52" s="54"/>
      <c r="F52" s="54"/>
      <c r="G52" s="55"/>
      <c r="H52" s="55"/>
      <c r="I52" s="47">
        <f t="shared" si="98"/>
        <v>0</v>
      </c>
      <c r="J52" s="47">
        <f t="shared" si="99"/>
        <v>0</v>
      </c>
      <c r="K52" s="47">
        <f t="shared" si="100"/>
        <v>0</v>
      </c>
      <c r="L52" s="47">
        <f t="shared" si="101"/>
        <v>0</v>
      </c>
      <c r="M52" s="47">
        <f t="shared" si="102"/>
        <v>0</v>
      </c>
      <c r="N52" s="47">
        <f t="shared" si="103"/>
        <v>0</v>
      </c>
      <c r="O52" s="47"/>
      <c r="P52" s="48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50">
        <f t="shared" si="104"/>
        <v>0</v>
      </c>
      <c r="AJ52" s="50">
        <f t="shared" si="105"/>
        <v>0</v>
      </c>
      <c r="AK52" s="35"/>
      <c r="AL52" s="49">
        <f t="shared" si="106"/>
        <v>0</v>
      </c>
      <c r="AM52" s="49">
        <f t="shared" si="107"/>
        <v>0</v>
      </c>
      <c r="AN52" s="49">
        <f t="shared" si="108"/>
        <v>0</v>
      </c>
      <c r="AO52" s="49">
        <f t="shared" si="109"/>
        <v>0</v>
      </c>
      <c r="AP52" s="49">
        <f t="shared" si="110"/>
        <v>0</v>
      </c>
      <c r="AQ52" s="49">
        <f t="shared" si="111"/>
        <v>0</v>
      </c>
      <c r="AR52" s="49">
        <f t="shared" si="112"/>
        <v>0</v>
      </c>
      <c r="AS52" s="49">
        <f t="shared" si="113"/>
        <v>0</v>
      </c>
      <c r="AT52" s="49">
        <f t="shared" si="114"/>
        <v>0</v>
      </c>
      <c r="AU52" s="49">
        <f t="shared" si="115"/>
        <v>0</v>
      </c>
      <c r="AV52" s="49">
        <f t="shared" si="116"/>
        <v>0</v>
      </c>
      <c r="AW52" s="49">
        <f t="shared" si="117"/>
        <v>0</v>
      </c>
      <c r="AX52" s="49">
        <f t="shared" si="118"/>
        <v>0</v>
      </c>
      <c r="AY52" s="49">
        <f t="shared" si="119"/>
        <v>0</v>
      </c>
      <c r="AZ52" s="49">
        <f t="shared" si="120"/>
        <v>0</v>
      </c>
      <c r="BA52" s="49">
        <f t="shared" si="121"/>
        <v>0</v>
      </c>
      <c r="BB52" s="49">
        <f t="shared" si="122"/>
        <v>0</v>
      </c>
      <c r="BC52" s="49">
        <f t="shared" si="123"/>
        <v>0</v>
      </c>
      <c r="BD52" s="49">
        <f t="shared" si="124"/>
        <v>0</v>
      </c>
      <c r="BE52" s="49">
        <f t="shared" si="125"/>
        <v>0</v>
      </c>
      <c r="BF52" s="49">
        <f t="shared" si="126"/>
        <v>0</v>
      </c>
      <c r="BG52" s="49">
        <f t="shared" si="127"/>
        <v>0</v>
      </c>
      <c r="BH52" s="49">
        <f t="shared" si="128"/>
        <v>0</v>
      </c>
      <c r="BI52" s="49">
        <f t="shared" si="129"/>
        <v>0</v>
      </c>
      <c r="BJ52" s="49">
        <f t="shared" si="130"/>
        <v>0</v>
      </c>
      <c r="BK52" s="49">
        <f t="shared" si="131"/>
        <v>0</v>
      </c>
      <c r="BL52" s="49">
        <f t="shared" si="132"/>
        <v>0</v>
      </c>
      <c r="BM52" s="49">
        <f t="shared" si="133"/>
        <v>0</v>
      </c>
      <c r="BN52" s="49">
        <f t="shared" si="134"/>
        <v>0</v>
      </c>
      <c r="BO52" s="49">
        <f t="shared" si="135"/>
        <v>0</v>
      </c>
      <c r="BP52" s="49">
        <f t="shared" si="136"/>
        <v>0</v>
      </c>
      <c r="BQ52" s="49">
        <f t="shared" si="137"/>
        <v>0</v>
      </c>
      <c r="BR52" s="49">
        <f t="shared" si="138"/>
        <v>0</v>
      </c>
      <c r="BS52" s="49">
        <f t="shared" si="139"/>
        <v>0</v>
      </c>
      <c r="BT52" s="49">
        <f t="shared" si="140"/>
        <v>0</v>
      </c>
      <c r="BU52" s="49">
        <f t="shared" si="141"/>
        <v>0</v>
      </c>
      <c r="BV52" s="35">
        <f t="shared" si="142"/>
        <v>0</v>
      </c>
      <c r="BW52" s="35">
        <f t="shared" si="143"/>
        <v>0</v>
      </c>
      <c r="BX52" s="35">
        <f t="shared" si="144"/>
        <v>0</v>
      </c>
      <c r="BY52" s="35">
        <f t="shared" si="145"/>
        <v>0</v>
      </c>
    </row>
    <row r="53" spans="1:77" x14ac:dyDescent="0.35">
      <c r="A53" s="51" t="s">
        <v>105</v>
      </c>
      <c r="B53" s="52" t="s">
        <v>90</v>
      </c>
      <c r="C53" s="53"/>
      <c r="D53" s="54"/>
      <c r="E53" s="54"/>
      <c r="F53" s="54"/>
      <c r="G53" s="55"/>
      <c r="H53" s="55"/>
      <c r="I53" s="47">
        <f t="shared" si="98"/>
        <v>0</v>
      </c>
      <c r="J53" s="47">
        <f t="shared" si="99"/>
        <v>0</v>
      </c>
      <c r="K53" s="47">
        <f t="shared" si="100"/>
        <v>0</v>
      </c>
      <c r="L53" s="47">
        <f t="shared" si="101"/>
        <v>0</v>
      </c>
      <c r="M53" s="47">
        <f t="shared" si="102"/>
        <v>0</v>
      </c>
      <c r="N53" s="47">
        <f t="shared" si="103"/>
        <v>0</v>
      </c>
      <c r="O53" s="47"/>
      <c r="P53" s="48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50">
        <f t="shared" si="104"/>
        <v>0</v>
      </c>
      <c r="AJ53" s="50">
        <f t="shared" si="105"/>
        <v>0</v>
      </c>
      <c r="AK53" s="35"/>
      <c r="AL53" s="49">
        <f t="shared" si="106"/>
        <v>0</v>
      </c>
      <c r="AM53" s="49">
        <f t="shared" si="107"/>
        <v>0</v>
      </c>
      <c r="AN53" s="49">
        <f t="shared" si="108"/>
        <v>0</v>
      </c>
      <c r="AO53" s="49">
        <f t="shared" si="109"/>
        <v>0</v>
      </c>
      <c r="AP53" s="49">
        <f t="shared" si="110"/>
        <v>0</v>
      </c>
      <c r="AQ53" s="49">
        <f t="shared" si="111"/>
        <v>0</v>
      </c>
      <c r="AR53" s="49">
        <f t="shared" si="112"/>
        <v>0</v>
      </c>
      <c r="AS53" s="49">
        <f t="shared" si="113"/>
        <v>0</v>
      </c>
      <c r="AT53" s="49">
        <f t="shared" si="114"/>
        <v>0</v>
      </c>
      <c r="AU53" s="49">
        <f t="shared" si="115"/>
        <v>0</v>
      </c>
      <c r="AV53" s="49">
        <f t="shared" si="116"/>
        <v>0</v>
      </c>
      <c r="AW53" s="49">
        <f t="shared" si="117"/>
        <v>0</v>
      </c>
      <c r="AX53" s="49">
        <f t="shared" si="118"/>
        <v>0</v>
      </c>
      <c r="AY53" s="49">
        <f t="shared" si="119"/>
        <v>0</v>
      </c>
      <c r="AZ53" s="49">
        <f t="shared" si="120"/>
        <v>0</v>
      </c>
      <c r="BA53" s="49">
        <f t="shared" si="121"/>
        <v>0</v>
      </c>
      <c r="BB53" s="49">
        <f t="shared" si="122"/>
        <v>0</v>
      </c>
      <c r="BC53" s="49">
        <f t="shared" si="123"/>
        <v>0</v>
      </c>
      <c r="BD53" s="49">
        <f t="shared" si="124"/>
        <v>0</v>
      </c>
      <c r="BE53" s="49">
        <f t="shared" si="125"/>
        <v>0</v>
      </c>
      <c r="BF53" s="49">
        <f t="shared" si="126"/>
        <v>0</v>
      </c>
      <c r="BG53" s="49">
        <f t="shared" si="127"/>
        <v>0</v>
      </c>
      <c r="BH53" s="49">
        <f t="shared" si="128"/>
        <v>0</v>
      </c>
      <c r="BI53" s="49">
        <f t="shared" si="129"/>
        <v>0</v>
      </c>
      <c r="BJ53" s="49">
        <f t="shared" si="130"/>
        <v>0</v>
      </c>
      <c r="BK53" s="49">
        <f t="shared" si="131"/>
        <v>0</v>
      </c>
      <c r="BL53" s="49">
        <f t="shared" si="132"/>
        <v>0</v>
      </c>
      <c r="BM53" s="49">
        <f t="shared" si="133"/>
        <v>0</v>
      </c>
      <c r="BN53" s="49">
        <f t="shared" si="134"/>
        <v>0</v>
      </c>
      <c r="BO53" s="49">
        <f t="shared" si="135"/>
        <v>0</v>
      </c>
      <c r="BP53" s="49">
        <f t="shared" si="136"/>
        <v>0</v>
      </c>
      <c r="BQ53" s="49">
        <f t="shared" si="137"/>
        <v>0</v>
      </c>
      <c r="BR53" s="49">
        <f t="shared" si="138"/>
        <v>0</v>
      </c>
      <c r="BS53" s="49">
        <f t="shared" si="139"/>
        <v>0</v>
      </c>
      <c r="BT53" s="49">
        <f t="shared" si="140"/>
        <v>0</v>
      </c>
      <c r="BU53" s="49">
        <f t="shared" si="141"/>
        <v>0</v>
      </c>
      <c r="BV53" s="35">
        <f t="shared" si="142"/>
        <v>0</v>
      </c>
      <c r="BW53" s="35">
        <f t="shared" si="143"/>
        <v>0</v>
      </c>
      <c r="BX53" s="35">
        <f t="shared" si="144"/>
        <v>0</v>
      </c>
      <c r="BY53" s="35">
        <f t="shared" si="145"/>
        <v>0</v>
      </c>
    </row>
    <row r="54" spans="1:77" x14ac:dyDescent="0.35">
      <c r="A54" s="51" t="s">
        <v>106</v>
      </c>
      <c r="B54" s="52" t="s">
        <v>92</v>
      </c>
      <c r="C54" s="53"/>
      <c r="D54" s="54"/>
      <c r="E54" s="54"/>
      <c r="F54" s="54"/>
      <c r="G54" s="55"/>
      <c r="H54" s="55"/>
      <c r="I54" s="47">
        <f t="shared" si="98"/>
        <v>0</v>
      </c>
      <c r="J54" s="47">
        <f t="shared" si="99"/>
        <v>0</v>
      </c>
      <c r="K54" s="47">
        <f t="shared" si="100"/>
        <v>0</v>
      </c>
      <c r="L54" s="47">
        <f t="shared" si="101"/>
        <v>0</v>
      </c>
      <c r="M54" s="47">
        <f t="shared" si="102"/>
        <v>0</v>
      </c>
      <c r="N54" s="47">
        <f t="shared" si="103"/>
        <v>0</v>
      </c>
      <c r="O54" s="47"/>
      <c r="P54" s="48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50">
        <f t="shared" si="104"/>
        <v>0</v>
      </c>
      <c r="AJ54" s="50">
        <f t="shared" si="105"/>
        <v>0</v>
      </c>
      <c r="AK54" s="35"/>
      <c r="AL54" s="49">
        <f t="shared" si="106"/>
        <v>0</v>
      </c>
      <c r="AM54" s="49">
        <f t="shared" si="107"/>
        <v>0</v>
      </c>
      <c r="AN54" s="49">
        <f t="shared" si="108"/>
        <v>0</v>
      </c>
      <c r="AO54" s="49">
        <f t="shared" si="109"/>
        <v>0</v>
      </c>
      <c r="AP54" s="49">
        <f t="shared" si="110"/>
        <v>0</v>
      </c>
      <c r="AQ54" s="49">
        <f t="shared" si="111"/>
        <v>0</v>
      </c>
      <c r="AR54" s="49">
        <f t="shared" si="112"/>
        <v>0</v>
      </c>
      <c r="AS54" s="49">
        <f t="shared" si="113"/>
        <v>0</v>
      </c>
      <c r="AT54" s="49">
        <f t="shared" si="114"/>
        <v>0</v>
      </c>
      <c r="AU54" s="49">
        <f t="shared" si="115"/>
        <v>0</v>
      </c>
      <c r="AV54" s="49">
        <f t="shared" si="116"/>
        <v>0</v>
      </c>
      <c r="AW54" s="49">
        <f t="shared" si="117"/>
        <v>0</v>
      </c>
      <c r="AX54" s="49">
        <f t="shared" si="118"/>
        <v>0</v>
      </c>
      <c r="AY54" s="49">
        <f t="shared" si="119"/>
        <v>0</v>
      </c>
      <c r="AZ54" s="49">
        <f t="shared" si="120"/>
        <v>0</v>
      </c>
      <c r="BA54" s="49">
        <f t="shared" si="121"/>
        <v>0</v>
      </c>
      <c r="BB54" s="49">
        <f t="shared" si="122"/>
        <v>0</v>
      </c>
      <c r="BC54" s="49">
        <f t="shared" si="123"/>
        <v>0</v>
      </c>
      <c r="BD54" s="49">
        <f t="shared" si="124"/>
        <v>0</v>
      </c>
      <c r="BE54" s="49">
        <f t="shared" si="125"/>
        <v>0</v>
      </c>
      <c r="BF54" s="49">
        <f t="shared" si="126"/>
        <v>0</v>
      </c>
      <c r="BG54" s="49">
        <f t="shared" si="127"/>
        <v>0</v>
      </c>
      <c r="BH54" s="49">
        <f t="shared" si="128"/>
        <v>0</v>
      </c>
      <c r="BI54" s="49">
        <f t="shared" si="129"/>
        <v>0</v>
      </c>
      <c r="BJ54" s="49">
        <f t="shared" si="130"/>
        <v>0</v>
      </c>
      <c r="BK54" s="49">
        <f t="shared" si="131"/>
        <v>0</v>
      </c>
      <c r="BL54" s="49">
        <f t="shared" si="132"/>
        <v>0</v>
      </c>
      <c r="BM54" s="49">
        <f t="shared" si="133"/>
        <v>0</v>
      </c>
      <c r="BN54" s="49">
        <f t="shared" si="134"/>
        <v>0</v>
      </c>
      <c r="BO54" s="49">
        <f t="shared" si="135"/>
        <v>0</v>
      </c>
      <c r="BP54" s="49">
        <f t="shared" si="136"/>
        <v>0</v>
      </c>
      <c r="BQ54" s="49">
        <f t="shared" si="137"/>
        <v>0</v>
      </c>
      <c r="BR54" s="49">
        <f t="shared" si="138"/>
        <v>0</v>
      </c>
      <c r="BS54" s="49">
        <f t="shared" si="139"/>
        <v>0</v>
      </c>
      <c r="BT54" s="49">
        <f t="shared" si="140"/>
        <v>0</v>
      </c>
      <c r="BU54" s="49">
        <f t="shared" si="141"/>
        <v>0</v>
      </c>
      <c r="BV54" s="35">
        <f t="shared" si="142"/>
        <v>0</v>
      </c>
      <c r="BW54" s="35">
        <f t="shared" si="143"/>
        <v>0</v>
      </c>
      <c r="BX54" s="35">
        <f t="shared" si="144"/>
        <v>0</v>
      </c>
      <c r="BY54" s="35">
        <f t="shared" si="145"/>
        <v>0</v>
      </c>
    </row>
    <row r="55" spans="1:77" s="10" customFormat="1" x14ac:dyDescent="0.35">
      <c r="A55" s="56" t="s">
        <v>46</v>
      </c>
      <c r="B55" s="57" t="s">
        <v>107</v>
      </c>
      <c r="C55" s="58"/>
      <c r="D55" s="59"/>
      <c r="E55" s="59"/>
      <c r="F55" s="60"/>
      <c r="G55" s="61">
        <f>IFERROR((K55+L55)/(I55+J55),0)</f>
        <v>0</v>
      </c>
      <c r="H55" s="61">
        <f>IFERROR((M55+N55)/(I55+J55),0)</f>
        <v>0</v>
      </c>
      <c r="I55" s="59">
        <f t="shared" ref="I55:O55" si="146">ROUND(SUBTOTAL(9,I42:I54),0)</f>
        <v>0</v>
      </c>
      <c r="J55" s="59">
        <f t="shared" si="146"/>
        <v>0</v>
      </c>
      <c r="K55" s="59">
        <f t="shared" si="146"/>
        <v>0</v>
      </c>
      <c r="L55" s="59">
        <f t="shared" si="146"/>
        <v>0</v>
      </c>
      <c r="M55" s="59">
        <f t="shared" si="146"/>
        <v>0</v>
      </c>
      <c r="N55" s="59">
        <f t="shared" si="146"/>
        <v>0</v>
      </c>
      <c r="O55" s="59">
        <f t="shared" si="146"/>
        <v>0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60"/>
      <c r="AJ55" s="60"/>
      <c r="AK55" s="59"/>
      <c r="AL55" s="59">
        <f t="shared" ref="AL55:BY55" si="147">ROUND(SUBTOTAL(9,AL42:AL54),0)</f>
        <v>0</v>
      </c>
      <c r="AM55" s="59">
        <f t="shared" si="147"/>
        <v>0</v>
      </c>
      <c r="AN55" s="59">
        <f t="shared" si="147"/>
        <v>0</v>
      </c>
      <c r="AO55" s="59">
        <f t="shared" si="147"/>
        <v>0</v>
      </c>
      <c r="AP55" s="59">
        <f t="shared" si="147"/>
        <v>0</v>
      </c>
      <c r="AQ55" s="59">
        <f t="shared" si="147"/>
        <v>0</v>
      </c>
      <c r="AR55" s="59">
        <f t="shared" si="147"/>
        <v>0</v>
      </c>
      <c r="AS55" s="59">
        <f t="shared" si="147"/>
        <v>0</v>
      </c>
      <c r="AT55" s="59">
        <f t="shared" si="147"/>
        <v>0</v>
      </c>
      <c r="AU55" s="59">
        <f t="shared" si="147"/>
        <v>0</v>
      </c>
      <c r="AV55" s="59">
        <f t="shared" si="147"/>
        <v>0</v>
      </c>
      <c r="AW55" s="59">
        <f t="shared" si="147"/>
        <v>0</v>
      </c>
      <c r="AX55" s="59">
        <f t="shared" si="147"/>
        <v>0</v>
      </c>
      <c r="AY55" s="59">
        <f t="shared" si="147"/>
        <v>0</v>
      </c>
      <c r="AZ55" s="59">
        <f t="shared" si="147"/>
        <v>0</v>
      </c>
      <c r="BA55" s="59">
        <f t="shared" si="147"/>
        <v>0</v>
      </c>
      <c r="BB55" s="59">
        <f t="shared" si="147"/>
        <v>0</v>
      </c>
      <c r="BC55" s="59">
        <f t="shared" si="147"/>
        <v>0</v>
      </c>
      <c r="BD55" s="59">
        <f t="shared" si="147"/>
        <v>0</v>
      </c>
      <c r="BE55" s="59">
        <f t="shared" si="147"/>
        <v>0</v>
      </c>
      <c r="BF55" s="59">
        <f t="shared" si="147"/>
        <v>0</v>
      </c>
      <c r="BG55" s="59">
        <f t="shared" si="147"/>
        <v>0</v>
      </c>
      <c r="BH55" s="59">
        <f t="shared" si="147"/>
        <v>0</v>
      </c>
      <c r="BI55" s="59">
        <f t="shared" si="147"/>
        <v>0</v>
      </c>
      <c r="BJ55" s="59">
        <f t="shared" si="147"/>
        <v>0</v>
      </c>
      <c r="BK55" s="59">
        <f t="shared" si="147"/>
        <v>0</v>
      </c>
      <c r="BL55" s="59">
        <f t="shared" si="147"/>
        <v>0</v>
      </c>
      <c r="BM55" s="59">
        <f t="shared" si="147"/>
        <v>0</v>
      </c>
      <c r="BN55" s="59">
        <f t="shared" si="147"/>
        <v>0</v>
      </c>
      <c r="BO55" s="59">
        <f t="shared" si="147"/>
        <v>0</v>
      </c>
      <c r="BP55" s="59">
        <f t="shared" si="147"/>
        <v>0</v>
      </c>
      <c r="BQ55" s="59">
        <f t="shared" si="147"/>
        <v>0</v>
      </c>
      <c r="BR55" s="59">
        <f t="shared" si="147"/>
        <v>0</v>
      </c>
      <c r="BS55" s="59">
        <f t="shared" si="147"/>
        <v>0</v>
      </c>
      <c r="BT55" s="59">
        <f t="shared" si="147"/>
        <v>0</v>
      </c>
      <c r="BU55" s="59">
        <f t="shared" si="147"/>
        <v>0</v>
      </c>
      <c r="BV55" s="59">
        <f t="shared" si="147"/>
        <v>0</v>
      </c>
      <c r="BW55" s="59">
        <f t="shared" si="147"/>
        <v>0</v>
      </c>
      <c r="BX55" s="59">
        <f t="shared" si="147"/>
        <v>0</v>
      </c>
      <c r="BY55" s="59">
        <f t="shared" si="147"/>
        <v>0</v>
      </c>
    </row>
    <row r="56" spans="1:77" s="10" customFormat="1" x14ac:dyDescent="0.35">
      <c r="A56" s="42" t="s">
        <v>108</v>
      </c>
      <c r="B56" s="62" t="s">
        <v>49</v>
      </c>
      <c r="C56" s="44"/>
      <c r="D56" s="45"/>
      <c r="E56" s="45"/>
      <c r="F56" s="45"/>
      <c r="G56" s="46"/>
      <c r="H56" s="46"/>
      <c r="I56" s="47">
        <f>IFERROR(ROUND((C56*D56*E56),0),0)</f>
        <v>0</v>
      </c>
      <c r="J56" s="47">
        <f>IFERROR(ROUND((C56*D56*F56),0),0)</f>
        <v>0</v>
      </c>
      <c r="K56" s="47">
        <f>IFERROR(ROUND(I56*G56,2),0)</f>
        <v>0</v>
      </c>
      <c r="L56" s="47">
        <f>IFERROR(ROUND(J56*G56,2),0)</f>
        <v>0</v>
      </c>
      <c r="M56" s="47">
        <f>IFERROR(ROUND(I56*H56,2),0)</f>
        <v>0</v>
      </c>
      <c r="N56" s="47">
        <f>IFERROR(ROUND(J56*H56,2),0)</f>
        <v>0</v>
      </c>
      <c r="O56" s="47"/>
      <c r="P56" s="48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50">
        <f>ROUND(SUM(Q56:AH56),2)</f>
        <v>0</v>
      </c>
      <c r="AJ56" s="50">
        <f>ROUND(((E56+F56)*C56)-AI56,2)</f>
        <v>0</v>
      </c>
      <c r="AK56" s="35"/>
      <c r="AL56" s="49">
        <f>IFERROR(ROUND(((($D56*$Q56)*$C56)*$G56),0),0)</f>
        <v>0</v>
      </c>
      <c r="AM56" s="49">
        <f>IFERROR(ROUND(((($D56*$Q56)*$C56)*$H56),0),0)</f>
        <v>0</v>
      </c>
      <c r="AN56" s="49">
        <f>IFERROR(ROUND(((($D56*$R56)*$C56)*$G56),0),0)</f>
        <v>0</v>
      </c>
      <c r="AO56" s="49">
        <f>IFERROR(ROUND(((($D56*$R56)*$C56)*$H56),0),0)</f>
        <v>0</v>
      </c>
      <c r="AP56" s="49">
        <f>IFERROR(ROUND(((($D56*$S56)*$C56)*$G56),0),0)</f>
        <v>0</v>
      </c>
      <c r="AQ56" s="49">
        <f>IFERROR(ROUND(((($D56*$S56)*$C56)*$H56),0),0)</f>
        <v>0</v>
      </c>
      <c r="AR56" s="49">
        <f>IFERROR(ROUND(((($D56*$T56)*$C56)*$G56),0),0)</f>
        <v>0</v>
      </c>
      <c r="AS56" s="49">
        <f>IFERROR(ROUND(((($D56*$T56)*$C56)*$H56),0),0)</f>
        <v>0</v>
      </c>
      <c r="AT56" s="49">
        <f>IFERROR(ROUND(((($D56*$U56)*$C56)*$G56),0),0)</f>
        <v>0</v>
      </c>
      <c r="AU56" s="49">
        <f>IFERROR(ROUND(((($D56*$U56)*$C56)*$H56),0),0)</f>
        <v>0</v>
      </c>
      <c r="AV56" s="49">
        <f>IFERROR(ROUND(((($D56*$V56)*$C56)*$G56),0),0)</f>
        <v>0</v>
      </c>
      <c r="AW56" s="49">
        <f>IFERROR(ROUND(((($D56*$V56)*$C56)*$H56),0),0)</f>
        <v>0</v>
      </c>
      <c r="AX56" s="49">
        <f>IFERROR(ROUND(((($D56*$W56)*$C56)*$G56),0),0)</f>
        <v>0</v>
      </c>
      <c r="AY56" s="49">
        <f>IFERROR(ROUND(((($D56*$W56)*$C56)*$H56),0),0)</f>
        <v>0</v>
      </c>
      <c r="AZ56" s="49">
        <f>IFERROR(ROUND(((($D56*$X56)*$C56)*$G56),0),0)</f>
        <v>0</v>
      </c>
      <c r="BA56" s="49">
        <f>IFERROR(ROUND(((($D56*$X56)*$C56)*$H56),0),0)</f>
        <v>0</v>
      </c>
      <c r="BB56" s="49">
        <f>IFERROR(ROUND(((($D56*$Y56)*$C56)*$G56),0),0)</f>
        <v>0</v>
      </c>
      <c r="BC56" s="49">
        <f>IFERROR(ROUND(((($D56*$Y56)*$C56)*$H56),0),0)</f>
        <v>0</v>
      </c>
      <c r="BD56" s="49">
        <f>IFERROR(ROUND(((($D56*$Z56)*$C56)*$G56),0),0)</f>
        <v>0</v>
      </c>
      <c r="BE56" s="49">
        <f>IFERROR(ROUND(((($D56*$Z56)*$C56)*$H56),0),0)</f>
        <v>0</v>
      </c>
      <c r="BF56" s="49">
        <f>IFERROR(ROUND(((($D56*$AA56)*$C56)*$G56),0),0)</f>
        <v>0</v>
      </c>
      <c r="BG56" s="49">
        <f>IFERROR(ROUND(((($D56*$AA56)*$C56)*$H56),0),0)</f>
        <v>0</v>
      </c>
      <c r="BH56" s="49">
        <f>IFERROR(ROUND(((($D56*$AB56)*$C56)*$G56),0),0)</f>
        <v>0</v>
      </c>
      <c r="BI56" s="49">
        <f>IFERROR(ROUND(((($D56*$AB56)*$C56)*$H56),0),0)</f>
        <v>0</v>
      </c>
      <c r="BJ56" s="49">
        <f>IFERROR(ROUND(((($D56*$AC56)*$C56)*$G56),0),0)</f>
        <v>0</v>
      </c>
      <c r="BK56" s="49">
        <f>IFERROR(ROUND(((($D56*$AC56)*$C56)*$H56),0),0)</f>
        <v>0</v>
      </c>
      <c r="BL56" s="49">
        <f>IFERROR(ROUND(((($D56*$AD56)*$C56)*$G56),0),0)</f>
        <v>0</v>
      </c>
      <c r="BM56" s="49">
        <f>IFERROR(ROUND(((($D56*$AD56)*$C56)*$H56),0),0)</f>
        <v>0</v>
      </c>
      <c r="BN56" s="49">
        <f>IFERROR(ROUND(((($D56*$AE56)*$C56)*$G56),0),0)</f>
        <v>0</v>
      </c>
      <c r="BO56" s="49">
        <f>IFERROR(ROUND(((($D56*$AE56)*$C56)*$H56),0),0)</f>
        <v>0</v>
      </c>
      <c r="BP56" s="49">
        <f>IFERROR(ROUND(((($D56*$AF56)*$C56)*$G56),0),0)</f>
        <v>0</v>
      </c>
      <c r="BQ56" s="49">
        <f>IFERROR(ROUND(((($D56*$AF56)*$C56)*$H56),0),0)</f>
        <v>0</v>
      </c>
      <c r="BR56" s="49">
        <f>IFERROR(ROUND(((($D56*$AG56)*$C56)*$G56),0),0)</f>
        <v>0</v>
      </c>
      <c r="BS56" s="49">
        <f>IFERROR(ROUND(((($D56*$AG56)*$C56)*$H56),0),0)</f>
        <v>0</v>
      </c>
      <c r="BT56" s="49">
        <f>IFERROR(ROUND(((($D56*$AH56)*$C56)*$G56),0),0)</f>
        <v>0</v>
      </c>
      <c r="BU56" s="49">
        <f>IFERROR(ROUND(((($D56*$AH56)*$C56)*$H56),0),0)</f>
        <v>0</v>
      </c>
      <c r="BV56" s="35">
        <f>ROUND(AL56+AN56+AP56+AR56+AT56+AV56+AX56+AZ56+BB56+BD56+BF56+BH56+BJ56+BL56+BN56+BP56+BR56+BT56,0)</f>
        <v>0</v>
      </c>
      <c r="BW56" s="35">
        <f>ROUND(AM56+AO56+AQ56+AS56+AU56+AW56+AY56+BA56+BC56+BE56+BG56+BI56+BK56+BM56+BO56+BQ56+BS56+BU56,0)</f>
        <v>0</v>
      </c>
      <c r="BX56" s="35">
        <f>ROUND((K56+L56)-BV56,0)</f>
        <v>0</v>
      </c>
      <c r="BY56" s="35">
        <f>ROUND((M56+N56)-BW56,0)</f>
        <v>0</v>
      </c>
    </row>
    <row r="57" spans="1:77" x14ac:dyDescent="0.35">
      <c r="A57" s="51" t="s">
        <v>109</v>
      </c>
      <c r="B57" s="52" t="s">
        <v>110</v>
      </c>
      <c r="C57" s="53"/>
      <c r="D57" s="54"/>
      <c r="E57" s="54"/>
      <c r="F57" s="54"/>
      <c r="G57" s="55"/>
      <c r="H57" s="55"/>
      <c r="I57" s="47">
        <f t="shared" ref="I57:I68" si="148">IFERROR(ROUND((C57*D57*E57),0),0)</f>
        <v>0</v>
      </c>
      <c r="J57" s="47">
        <f t="shared" ref="J57:J68" si="149">IFERROR(ROUND((C57*D57*F57),0),0)</f>
        <v>0</v>
      </c>
      <c r="K57" s="47">
        <f t="shared" ref="K57:K68" si="150">IFERROR(ROUND(I57*G57,2),0)</f>
        <v>0</v>
      </c>
      <c r="L57" s="47">
        <f t="shared" ref="L57:L68" si="151">IFERROR(ROUND(J57*G57,2),0)</f>
        <v>0</v>
      </c>
      <c r="M57" s="47">
        <f t="shared" ref="M57:M68" si="152">IFERROR(ROUND(I57*H57,2),0)</f>
        <v>0</v>
      </c>
      <c r="N57" s="47">
        <f t="shared" ref="N57:N68" si="153">IFERROR(ROUND(J57*H57,2),0)</f>
        <v>0</v>
      </c>
      <c r="O57" s="47"/>
      <c r="P57" s="48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50">
        <f t="shared" ref="AI57:AI68" si="154">ROUND(SUM(Q57:AH57),2)</f>
        <v>0</v>
      </c>
      <c r="AJ57" s="50">
        <f t="shared" ref="AJ57:AJ68" si="155">ROUND(((E57+F57)*C57)-AI57,2)</f>
        <v>0</v>
      </c>
      <c r="AK57" s="35"/>
      <c r="AL57" s="49">
        <f t="shared" ref="AL57:AL68" si="156">IFERROR(ROUND(((($D57*$Q57)*$C57)*$G57),0),0)</f>
        <v>0</v>
      </c>
      <c r="AM57" s="49">
        <f t="shared" ref="AM57:AM68" si="157">IFERROR(ROUND(((($D57*$Q57)*$C57)*$H57),0),0)</f>
        <v>0</v>
      </c>
      <c r="AN57" s="49">
        <f t="shared" ref="AN57:AN68" si="158">IFERROR(ROUND(((($D57*$R57)*$C57)*$G57),0),0)</f>
        <v>0</v>
      </c>
      <c r="AO57" s="49">
        <f t="shared" ref="AO57:AO68" si="159">IFERROR(ROUND(((($D57*$R57)*$C57)*$H57),0),0)</f>
        <v>0</v>
      </c>
      <c r="AP57" s="49">
        <f t="shared" ref="AP57:AP68" si="160">IFERROR(ROUND(((($D57*$S57)*$C57)*$G57),0),0)</f>
        <v>0</v>
      </c>
      <c r="AQ57" s="49">
        <f t="shared" ref="AQ57:AQ68" si="161">IFERROR(ROUND(((($D57*$S57)*$C57)*$H57),0),0)</f>
        <v>0</v>
      </c>
      <c r="AR57" s="49">
        <f t="shared" ref="AR57:AR68" si="162">IFERROR(ROUND(((($D57*$T57)*$C57)*$G57),0),0)</f>
        <v>0</v>
      </c>
      <c r="AS57" s="49">
        <f t="shared" ref="AS57:AS68" si="163">IFERROR(ROUND(((($D57*$T57)*$C57)*$H57),0),0)</f>
        <v>0</v>
      </c>
      <c r="AT57" s="49">
        <f t="shared" ref="AT57:AT68" si="164">IFERROR(ROUND(((($D57*$U57)*$C57)*$G57),0),0)</f>
        <v>0</v>
      </c>
      <c r="AU57" s="49">
        <f t="shared" ref="AU57:AU68" si="165">IFERROR(ROUND(((($D57*$U57)*$C57)*$H57),0),0)</f>
        <v>0</v>
      </c>
      <c r="AV57" s="49">
        <f t="shared" ref="AV57:AV68" si="166">IFERROR(ROUND(((($D57*$V57)*$C57)*$G57),0),0)</f>
        <v>0</v>
      </c>
      <c r="AW57" s="49">
        <f t="shared" ref="AW57:AW68" si="167">IFERROR(ROUND(((($D57*$V57)*$C57)*$H57),0),0)</f>
        <v>0</v>
      </c>
      <c r="AX57" s="49">
        <f t="shared" ref="AX57:AX68" si="168">IFERROR(ROUND(((($D57*$W57)*$C57)*$G57),0),0)</f>
        <v>0</v>
      </c>
      <c r="AY57" s="49">
        <f t="shared" ref="AY57:AY68" si="169">IFERROR(ROUND(((($D57*$W57)*$C57)*$H57),0),0)</f>
        <v>0</v>
      </c>
      <c r="AZ57" s="49">
        <f t="shared" ref="AZ57:AZ68" si="170">IFERROR(ROUND(((($D57*$X57)*$C57)*$G57),0),0)</f>
        <v>0</v>
      </c>
      <c r="BA57" s="49">
        <f t="shared" ref="BA57:BA68" si="171">IFERROR(ROUND(((($D57*$X57)*$C57)*$H57),0),0)</f>
        <v>0</v>
      </c>
      <c r="BB57" s="49">
        <f t="shared" ref="BB57:BB68" si="172">IFERROR(ROUND(((($D57*$Y57)*$C57)*$G57),0),0)</f>
        <v>0</v>
      </c>
      <c r="BC57" s="49">
        <f t="shared" ref="BC57:BC68" si="173">IFERROR(ROUND(((($D57*$Y57)*$C57)*$H57),0),0)</f>
        <v>0</v>
      </c>
      <c r="BD57" s="49">
        <f t="shared" ref="BD57:BD68" si="174">IFERROR(ROUND(((($D57*$Z57)*$C57)*$G57),0),0)</f>
        <v>0</v>
      </c>
      <c r="BE57" s="49">
        <f t="shared" ref="BE57:BE68" si="175">IFERROR(ROUND(((($D57*$Z57)*$C57)*$H57),0),0)</f>
        <v>0</v>
      </c>
      <c r="BF57" s="49">
        <f t="shared" ref="BF57:BF68" si="176">IFERROR(ROUND(((($D57*$AA57)*$C57)*$G57),0),0)</f>
        <v>0</v>
      </c>
      <c r="BG57" s="49">
        <f t="shared" ref="BG57:BG68" si="177">IFERROR(ROUND(((($D57*$AA57)*$C57)*$H57),0),0)</f>
        <v>0</v>
      </c>
      <c r="BH57" s="49">
        <f t="shared" ref="BH57:BH68" si="178">IFERROR(ROUND(((($D57*$AB57)*$C57)*$G57),0),0)</f>
        <v>0</v>
      </c>
      <c r="BI57" s="49">
        <f t="shared" ref="BI57:BI68" si="179">IFERROR(ROUND(((($D57*$AB57)*$C57)*$H57),0),0)</f>
        <v>0</v>
      </c>
      <c r="BJ57" s="49">
        <f t="shared" ref="BJ57:BJ68" si="180">IFERROR(ROUND(((($D57*$AC57)*$C57)*$G57),0),0)</f>
        <v>0</v>
      </c>
      <c r="BK57" s="49">
        <f t="shared" ref="BK57:BK68" si="181">IFERROR(ROUND(((($D57*$AC57)*$C57)*$H57),0),0)</f>
        <v>0</v>
      </c>
      <c r="BL57" s="49">
        <f t="shared" ref="BL57:BL68" si="182">IFERROR(ROUND(((($D57*$AD57)*$C57)*$G57),0),0)</f>
        <v>0</v>
      </c>
      <c r="BM57" s="49">
        <f t="shared" ref="BM57:BM68" si="183">IFERROR(ROUND(((($D57*$AD57)*$C57)*$H57),0),0)</f>
        <v>0</v>
      </c>
      <c r="BN57" s="49">
        <f t="shared" ref="BN57:BN68" si="184">IFERROR(ROUND(((($D57*$AE57)*$C57)*$G57),0),0)</f>
        <v>0</v>
      </c>
      <c r="BO57" s="49">
        <f t="shared" ref="BO57:BO68" si="185">IFERROR(ROUND(((($D57*$AE57)*$C57)*$H57),0),0)</f>
        <v>0</v>
      </c>
      <c r="BP57" s="49">
        <f t="shared" ref="BP57:BP68" si="186">IFERROR(ROUND(((($D57*$AF57)*$C57)*$G57),0),0)</f>
        <v>0</v>
      </c>
      <c r="BQ57" s="49">
        <f t="shared" ref="BQ57:BQ68" si="187">IFERROR(ROUND(((($D57*$AF57)*$C57)*$H57),0),0)</f>
        <v>0</v>
      </c>
      <c r="BR57" s="49">
        <f t="shared" ref="BR57:BR68" si="188">IFERROR(ROUND(((($D57*$AG57)*$C57)*$G57),0),0)</f>
        <v>0</v>
      </c>
      <c r="BS57" s="49">
        <f t="shared" ref="BS57:BS68" si="189">IFERROR(ROUND(((($D57*$AG57)*$C57)*$H57),0),0)</f>
        <v>0</v>
      </c>
      <c r="BT57" s="49">
        <f t="shared" ref="BT57:BT68" si="190">IFERROR(ROUND(((($D57*$AH57)*$C57)*$G57),0),0)</f>
        <v>0</v>
      </c>
      <c r="BU57" s="49">
        <f t="shared" ref="BU57:BU68" si="191">IFERROR(ROUND(((($D57*$AH57)*$C57)*$H57),0),0)</f>
        <v>0</v>
      </c>
      <c r="BV57" s="35">
        <f t="shared" ref="BV57:BV68" si="192">ROUND(AL57+AN57+AP57+AR57+AT57+AV57+AX57+AZ57+BB57+BD57+BF57+BH57+BJ57+BL57+BN57+BP57+BR57+BT57,0)</f>
        <v>0</v>
      </c>
      <c r="BW57" s="35">
        <f t="shared" ref="BW57:BW68" si="193">ROUND(AM57+AO57+AQ57+AS57+AU57+AW57+AY57+BA57+BC57+BE57+BG57+BI57+BK57+BM57+BO57+BQ57+BS57+BU57,0)</f>
        <v>0</v>
      </c>
      <c r="BX57" s="35">
        <f t="shared" ref="BX57:BX68" si="194">ROUND((K57+L57)-BV57,0)</f>
        <v>0</v>
      </c>
      <c r="BY57" s="35">
        <f t="shared" ref="BY57:BY68" si="195">ROUND((M57+N57)-BW57,0)</f>
        <v>0</v>
      </c>
    </row>
    <row r="58" spans="1:77" x14ac:dyDescent="0.35">
      <c r="A58" s="51" t="s">
        <v>111</v>
      </c>
      <c r="B58" s="52" t="s">
        <v>112</v>
      </c>
      <c r="C58" s="53"/>
      <c r="D58" s="54"/>
      <c r="E58" s="54"/>
      <c r="F58" s="54"/>
      <c r="G58" s="55"/>
      <c r="H58" s="55"/>
      <c r="I58" s="47">
        <f t="shared" si="148"/>
        <v>0</v>
      </c>
      <c r="J58" s="47">
        <f t="shared" si="149"/>
        <v>0</v>
      </c>
      <c r="K58" s="47">
        <f t="shared" si="150"/>
        <v>0</v>
      </c>
      <c r="L58" s="47">
        <f t="shared" si="151"/>
        <v>0</v>
      </c>
      <c r="M58" s="47">
        <f t="shared" si="152"/>
        <v>0</v>
      </c>
      <c r="N58" s="47">
        <f t="shared" si="153"/>
        <v>0</v>
      </c>
      <c r="O58" s="47"/>
      <c r="P58" s="48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>
        <f t="shared" si="154"/>
        <v>0</v>
      </c>
      <c r="AJ58" s="50">
        <f t="shared" si="155"/>
        <v>0</v>
      </c>
      <c r="AK58" s="35"/>
      <c r="AL58" s="49">
        <f t="shared" si="156"/>
        <v>0</v>
      </c>
      <c r="AM58" s="49">
        <f t="shared" si="157"/>
        <v>0</v>
      </c>
      <c r="AN58" s="49">
        <f t="shared" si="158"/>
        <v>0</v>
      </c>
      <c r="AO58" s="49">
        <f t="shared" si="159"/>
        <v>0</v>
      </c>
      <c r="AP58" s="49">
        <f t="shared" si="160"/>
        <v>0</v>
      </c>
      <c r="AQ58" s="49">
        <f t="shared" si="161"/>
        <v>0</v>
      </c>
      <c r="AR58" s="49">
        <f t="shared" si="162"/>
        <v>0</v>
      </c>
      <c r="AS58" s="49">
        <f t="shared" si="163"/>
        <v>0</v>
      </c>
      <c r="AT58" s="49">
        <f t="shared" si="164"/>
        <v>0</v>
      </c>
      <c r="AU58" s="49">
        <f t="shared" si="165"/>
        <v>0</v>
      </c>
      <c r="AV58" s="49">
        <f t="shared" si="166"/>
        <v>0</v>
      </c>
      <c r="AW58" s="49">
        <f t="shared" si="167"/>
        <v>0</v>
      </c>
      <c r="AX58" s="49">
        <f t="shared" si="168"/>
        <v>0</v>
      </c>
      <c r="AY58" s="49">
        <f t="shared" si="169"/>
        <v>0</v>
      </c>
      <c r="AZ58" s="49">
        <f t="shared" si="170"/>
        <v>0</v>
      </c>
      <c r="BA58" s="49">
        <f t="shared" si="171"/>
        <v>0</v>
      </c>
      <c r="BB58" s="49">
        <f t="shared" si="172"/>
        <v>0</v>
      </c>
      <c r="BC58" s="49">
        <f t="shared" si="173"/>
        <v>0</v>
      </c>
      <c r="BD58" s="49">
        <f t="shared" si="174"/>
        <v>0</v>
      </c>
      <c r="BE58" s="49">
        <f t="shared" si="175"/>
        <v>0</v>
      </c>
      <c r="BF58" s="49">
        <f t="shared" si="176"/>
        <v>0</v>
      </c>
      <c r="BG58" s="49">
        <f t="shared" si="177"/>
        <v>0</v>
      </c>
      <c r="BH58" s="49">
        <f t="shared" si="178"/>
        <v>0</v>
      </c>
      <c r="BI58" s="49">
        <f t="shared" si="179"/>
        <v>0</v>
      </c>
      <c r="BJ58" s="49">
        <f t="shared" si="180"/>
        <v>0</v>
      </c>
      <c r="BK58" s="49">
        <f t="shared" si="181"/>
        <v>0</v>
      </c>
      <c r="BL58" s="49">
        <f t="shared" si="182"/>
        <v>0</v>
      </c>
      <c r="BM58" s="49">
        <f t="shared" si="183"/>
        <v>0</v>
      </c>
      <c r="BN58" s="49">
        <f t="shared" si="184"/>
        <v>0</v>
      </c>
      <c r="BO58" s="49">
        <f t="shared" si="185"/>
        <v>0</v>
      </c>
      <c r="BP58" s="49">
        <f t="shared" si="186"/>
        <v>0</v>
      </c>
      <c r="BQ58" s="49">
        <f t="shared" si="187"/>
        <v>0</v>
      </c>
      <c r="BR58" s="49">
        <f t="shared" si="188"/>
        <v>0</v>
      </c>
      <c r="BS58" s="49">
        <f t="shared" si="189"/>
        <v>0</v>
      </c>
      <c r="BT58" s="49">
        <f t="shared" si="190"/>
        <v>0</v>
      </c>
      <c r="BU58" s="49">
        <f t="shared" si="191"/>
        <v>0</v>
      </c>
      <c r="BV58" s="35">
        <f t="shared" si="192"/>
        <v>0</v>
      </c>
      <c r="BW58" s="35">
        <f t="shared" si="193"/>
        <v>0</v>
      </c>
      <c r="BX58" s="35">
        <f t="shared" si="194"/>
        <v>0</v>
      </c>
      <c r="BY58" s="35">
        <f t="shared" si="195"/>
        <v>0</v>
      </c>
    </row>
    <row r="59" spans="1:77" x14ac:dyDescent="0.35">
      <c r="A59" s="51" t="s">
        <v>113</v>
      </c>
      <c r="B59" s="52" t="s">
        <v>114</v>
      </c>
      <c r="C59" s="53"/>
      <c r="D59" s="54"/>
      <c r="E59" s="54"/>
      <c r="F59" s="54"/>
      <c r="G59" s="55"/>
      <c r="H59" s="55"/>
      <c r="I59" s="47">
        <f t="shared" si="148"/>
        <v>0</v>
      </c>
      <c r="J59" s="47">
        <f t="shared" si="149"/>
        <v>0</v>
      </c>
      <c r="K59" s="47">
        <f t="shared" si="150"/>
        <v>0</v>
      </c>
      <c r="L59" s="47">
        <f t="shared" si="151"/>
        <v>0</v>
      </c>
      <c r="M59" s="47">
        <f t="shared" si="152"/>
        <v>0</v>
      </c>
      <c r="N59" s="47">
        <f t="shared" si="153"/>
        <v>0</v>
      </c>
      <c r="O59" s="47"/>
      <c r="P59" s="48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50">
        <f t="shared" si="154"/>
        <v>0</v>
      </c>
      <c r="AJ59" s="50">
        <f t="shared" si="155"/>
        <v>0</v>
      </c>
      <c r="AK59" s="35"/>
      <c r="AL59" s="49">
        <f t="shared" si="156"/>
        <v>0</v>
      </c>
      <c r="AM59" s="49">
        <f t="shared" si="157"/>
        <v>0</v>
      </c>
      <c r="AN59" s="49">
        <f t="shared" si="158"/>
        <v>0</v>
      </c>
      <c r="AO59" s="49">
        <f t="shared" si="159"/>
        <v>0</v>
      </c>
      <c r="AP59" s="49">
        <f t="shared" si="160"/>
        <v>0</v>
      </c>
      <c r="AQ59" s="49">
        <f t="shared" si="161"/>
        <v>0</v>
      </c>
      <c r="AR59" s="49">
        <f t="shared" si="162"/>
        <v>0</v>
      </c>
      <c r="AS59" s="49">
        <f t="shared" si="163"/>
        <v>0</v>
      </c>
      <c r="AT59" s="49">
        <f t="shared" si="164"/>
        <v>0</v>
      </c>
      <c r="AU59" s="49">
        <f t="shared" si="165"/>
        <v>0</v>
      </c>
      <c r="AV59" s="49">
        <f t="shared" si="166"/>
        <v>0</v>
      </c>
      <c r="AW59" s="49">
        <f t="shared" si="167"/>
        <v>0</v>
      </c>
      <c r="AX59" s="49">
        <f t="shared" si="168"/>
        <v>0</v>
      </c>
      <c r="AY59" s="49">
        <f t="shared" si="169"/>
        <v>0</v>
      </c>
      <c r="AZ59" s="49">
        <f t="shared" si="170"/>
        <v>0</v>
      </c>
      <c r="BA59" s="49">
        <f t="shared" si="171"/>
        <v>0</v>
      </c>
      <c r="BB59" s="49">
        <f t="shared" si="172"/>
        <v>0</v>
      </c>
      <c r="BC59" s="49">
        <f t="shared" si="173"/>
        <v>0</v>
      </c>
      <c r="BD59" s="49">
        <f t="shared" si="174"/>
        <v>0</v>
      </c>
      <c r="BE59" s="49">
        <f t="shared" si="175"/>
        <v>0</v>
      </c>
      <c r="BF59" s="49">
        <f t="shared" si="176"/>
        <v>0</v>
      </c>
      <c r="BG59" s="49">
        <f t="shared" si="177"/>
        <v>0</v>
      </c>
      <c r="BH59" s="49">
        <f t="shared" si="178"/>
        <v>0</v>
      </c>
      <c r="BI59" s="49">
        <f t="shared" si="179"/>
        <v>0</v>
      </c>
      <c r="BJ59" s="49">
        <f t="shared" si="180"/>
        <v>0</v>
      </c>
      <c r="BK59" s="49">
        <f t="shared" si="181"/>
        <v>0</v>
      </c>
      <c r="BL59" s="49">
        <f t="shared" si="182"/>
        <v>0</v>
      </c>
      <c r="BM59" s="49">
        <f t="shared" si="183"/>
        <v>0</v>
      </c>
      <c r="BN59" s="49">
        <f t="shared" si="184"/>
        <v>0</v>
      </c>
      <c r="BO59" s="49">
        <f t="shared" si="185"/>
        <v>0</v>
      </c>
      <c r="BP59" s="49">
        <f t="shared" si="186"/>
        <v>0</v>
      </c>
      <c r="BQ59" s="49">
        <f t="shared" si="187"/>
        <v>0</v>
      </c>
      <c r="BR59" s="49">
        <f t="shared" si="188"/>
        <v>0</v>
      </c>
      <c r="BS59" s="49">
        <f t="shared" si="189"/>
        <v>0</v>
      </c>
      <c r="BT59" s="49">
        <f t="shared" si="190"/>
        <v>0</v>
      </c>
      <c r="BU59" s="49">
        <f t="shared" si="191"/>
        <v>0</v>
      </c>
      <c r="BV59" s="35">
        <f t="shared" si="192"/>
        <v>0</v>
      </c>
      <c r="BW59" s="35">
        <f t="shared" si="193"/>
        <v>0</v>
      </c>
      <c r="BX59" s="35">
        <f t="shared" si="194"/>
        <v>0</v>
      </c>
      <c r="BY59" s="35">
        <f t="shared" si="195"/>
        <v>0</v>
      </c>
    </row>
    <row r="60" spans="1:77" x14ac:dyDescent="0.35">
      <c r="A60" s="51" t="s">
        <v>115</v>
      </c>
      <c r="B60" s="52" t="s">
        <v>116</v>
      </c>
      <c r="C60" s="53"/>
      <c r="D60" s="54"/>
      <c r="E60" s="54"/>
      <c r="F60" s="54"/>
      <c r="G60" s="55"/>
      <c r="H60" s="55"/>
      <c r="I60" s="47">
        <f t="shared" si="148"/>
        <v>0</v>
      </c>
      <c r="J60" s="47">
        <f t="shared" si="149"/>
        <v>0</v>
      </c>
      <c r="K60" s="47">
        <f t="shared" si="150"/>
        <v>0</v>
      </c>
      <c r="L60" s="47">
        <f t="shared" si="151"/>
        <v>0</v>
      </c>
      <c r="M60" s="47">
        <f t="shared" si="152"/>
        <v>0</v>
      </c>
      <c r="N60" s="47">
        <f t="shared" si="153"/>
        <v>0</v>
      </c>
      <c r="O60" s="47"/>
      <c r="P60" s="48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50">
        <f t="shared" si="154"/>
        <v>0</v>
      </c>
      <c r="AJ60" s="50">
        <f t="shared" si="155"/>
        <v>0</v>
      </c>
      <c r="AK60" s="35"/>
      <c r="AL60" s="49">
        <f t="shared" si="156"/>
        <v>0</v>
      </c>
      <c r="AM60" s="49">
        <f t="shared" si="157"/>
        <v>0</v>
      </c>
      <c r="AN60" s="49">
        <f t="shared" si="158"/>
        <v>0</v>
      </c>
      <c r="AO60" s="49">
        <f t="shared" si="159"/>
        <v>0</v>
      </c>
      <c r="AP60" s="49">
        <f t="shared" si="160"/>
        <v>0</v>
      </c>
      <c r="AQ60" s="49">
        <f t="shared" si="161"/>
        <v>0</v>
      </c>
      <c r="AR60" s="49">
        <f t="shared" si="162"/>
        <v>0</v>
      </c>
      <c r="AS60" s="49">
        <f t="shared" si="163"/>
        <v>0</v>
      </c>
      <c r="AT60" s="49">
        <f t="shared" si="164"/>
        <v>0</v>
      </c>
      <c r="AU60" s="49">
        <f t="shared" si="165"/>
        <v>0</v>
      </c>
      <c r="AV60" s="49">
        <f t="shared" si="166"/>
        <v>0</v>
      </c>
      <c r="AW60" s="49">
        <f t="shared" si="167"/>
        <v>0</v>
      </c>
      <c r="AX60" s="49">
        <f t="shared" si="168"/>
        <v>0</v>
      </c>
      <c r="AY60" s="49">
        <f t="shared" si="169"/>
        <v>0</v>
      </c>
      <c r="AZ60" s="49">
        <f t="shared" si="170"/>
        <v>0</v>
      </c>
      <c r="BA60" s="49">
        <f t="shared" si="171"/>
        <v>0</v>
      </c>
      <c r="BB60" s="49">
        <f t="shared" si="172"/>
        <v>0</v>
      </c>
      <c r="BC60" s="49">
        <f t="shared" si="173"/>
        <v>0</v>
      </c>
      <c r="BD60" s="49">
        <f t="shared" si="174"/>
        <v>0</v>
      </c>
      <c r="BE60" s="49">
        <f t="shared" si="175"/>
        <v>0</v>
      </c>
      <c r="BF60" s="49">
        <f t="shared" si="176"/>
        <v>0</v>
      </c>
      <c r="BG60" s="49">
        <f t="shared" si="177"/>
        <v>0</v>
      </c>
      <c r="BH60" s="49">
        <f t="shared" si="178"/>
        <v>0</v>
      </c>
      <c r="BI60" s="49">
        <f t="shared" si="179"/>
        <v>0</v>
      </c>
      <c r="BJ60" s="49">
        <f t="shared" si="180"/>
        <v>0</v>
      </c>
      <c r="BK60" s="49">
        <f t="shared" si="181"/>
        <v>0</v>
      </c>
      <c r="BL60" s="49">
        <f t="shared" si="182"/>
        <v>0</v>
      </c>
      <c r="BM60" s="49">
        <f t="shared" si="183"/>
        <v>0</v>
      </c>
      <c r="BN60" s="49">
        <f t="shared" si="184"/>
        <v>0</v>
      </c>
      <c r="BO60" s="49">
        <f t="shared" si="185"/>
        <v>0</v>
      </c>
      <c r="BP60" s="49">
        <f t="shared" si="186"/>
        <v>0</v>
      </c>
      <c r="BQ60" s="49">
        <f t="shared" si="187"/>
        <v>0</v>
      </c>
      <c r="BR60" s="49">
        <f t="shared" si="188"/>
        <v>0</v>
      </c>
      <c r="BS60" s="49">
        <f t="shared" si="189"/>
        <v>0</v>
      </c>
      <c r="BT60" s="49">
        <f t="shared" si="190"/>
        <v>0</v>
      </c>
      <c r="BU60" s="49">
        <f t="shared" si="191"/>
        <v>0</v>
      </c>
      <c r="BV60" s="35">
        <f t="shared" si="192"/>
        <v>0</v>
      </c>
      <c r="BW60" s="35">
        <f t="shared" si="193"/>
        <v>0</v>
      </c>
      <c r="BX60" s="35">
        <f t="shared" si="194"/>
        <v>0</v>
      </c>
      <c r="BY60" s="35">
        <f t="shared" si="195"/>
        <v>0</v>
      </c>
    </row>
    <row r="61" spans="1:77" x14ac:dyDescent="0.35">
      <c r="A61" s="51" t="s">
        <v>117</v>
      </c>
      <c r="B61" s="52" t="s">
        <v>118</v>
      </c>
      <c r="C61" s="53"/>
      <c r="D61" s="54"/>
      <c r="E61" s="54"/>
      <c r="F61" s="54"/>
      <c r="G61" s="55"/>
      <c r="H61" s="55"/>
      <c r="I61" s="47">
        <f t="shared" si="148"/>
        <v>0</v>
      </c>
      <c r="J61" s="47">
        <f t="shared" si="149"/>
        <v>0</v>
      </c>
      <c r="K61" s="47">
        <f t="shared" si="150"/>
        <v>0</v>
      </c>
      <c r="L61" s="47">
        <f t="shared" si="151"/>
        <v>0</v>
      </c>
      <c r="M61" s="47">
        <f t="shared" si="152"/>
        <v>0</v>
      </c>
      <c r="N61" s="47">
        <f t="shared" si="153"/>
        <v>0</v>
      </c>
      <c r="O61" s="47"/>
      <c r="P61" s="48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50">
        <f t="shared" si="154"/>
        <v>0</v>
      </c>
      <c r="AJ61" s="50">
        <f t="shared" si="155"/>
        <v>0</v>
      </c>
      <c r="AK61" s="35"/>
      <c r="AL61" s="49">
        <f t="shared" si="156"/>
        <v>0</v>
      </c>
      <c r="AM61" s="49">
        <f t="shared" si="157"/>
        <v>0</v>
      </c>
      <c r="AN61" s="49">
        <f t="shared" si="158"/>
        <v>0</v>
      </c>
      <c r="AO61" s="49">
        <f t="shared" si="159"/>
        <v>0</v>
      </c>
      <c r="AP61" s="49">
        <f t="shared" si="160"/>
        <v>0</v>
      </c>
      <c r="AQ61" s="49">
        <f t="shared" si="161"/>
        <v>0</v>
      </c>
      <c r="AR61" s="49">
        <f t="shared" si="162"/>
        <v>0</v>
      </c>
      <c r="AS61" s="49">
        <f t="shared" si="163"/>
        <v>0</v>
      </c>
      <c r="AT61" s="49">
        <f t="shared" si="164"/>
        <v>0</v>
      </c>
      <c r="AU61" s="49">
        <f t="shared" si="165"/>
        <v>0</v>
      </c>
      <c r="AV61" s="49">
        <f t="shared" si="166"/>
        <v>0</v>
      </c>
      <c r="AW61" s="49">
        <f t="shared" si="167"/>
        <v>0</v>
      </c>
      <c r="AX61" s="49">
        <f t="shared" si="168"/>
        <v>0</v>
      </c>
      <c r="AY61" s="49">
        <f t="shared" si="169"/>
        <v>0</v>
      </c>
      <c r="AZ61" s="49">
        <f t="shared" si="170"/>
        <v>0</v>
      </c>
      <c r="BA61" s="49">
        <f t="shared" si="171"/>
        <v>0</v>
      </c>
      <c r="BB61" s="49">
        <f t="shared" si="172"/>
        <v>0</v>
      </c>
      <c r="BC61" s="49">
        <f t="shared" si="173"/>
        <v>0</v>
      </c>
      <c r="BD61" s="49">
        <f t="shared" si="174"/>
        <v>0</v>
      </c>
      <c r="BE61" s="49">
        <f t="shared" si="175"/>
        <v>0</v>
      </c>
      <c r="BF61" s="49">
        <f t="shared" si="176"/>
        <v>0</v>
      </c>
      <c r="BG61" s="49">
        <f t="shared" si="177"/>
        <v>0</v>
      </c>
      <c r="BH61" s="49">
        <f t="shared" si="178"/>
        <v>0</v>
      </c>
      <c r="BI61" s="49">
        <f t="shared" si="179"/>
        <v>0</v>
      </c>
      <c r="BJ61" s="49">
        <f t="shared" si="180"/>
        <v>0</v>
      </c>
      <c r="BK61" s="49">
        <f t="shared" si="181"/>
        <v>0</v>
      </c>
      <c r="BL61" s="49">
        <f t="shared" si="182"/>
        <v>0</v>
      </c>
      <c r="BM61" s="49">
        <f t="shared" si="183"/>
        <v>0</v>
      </c>
      <c r="BN61" s="49">
        <f t="shared" si="184"/>
        <v>0</v>
      </c>
      <c r="BO61" s="49">
        <f t="shared" si="185"/>
        <v>0</v>
      </c>
      <c r="BP61" s="49">
        <f t="shared" si="186"/>
        <v>0</v>
      </c>
      <c r="BQ61" s="49">
        <f t="shared" si="187"/>
        <v>0</v>
      </c>
      <c r="BR61" s="49">
        <f t="shared" si="188"/>
        <v>0</v>
      </c>
      <c r="BS61" s="49">
        <f t="shared" si="189"/>
        <v>0</v>
      </c>
      <c r="BT61" s="49">
        <f t="shared" si="190"/>
        <v>0</v>
      </c>
      <c r="BU61" s="49">
        <f t="shared" si="191"/>
        <v>0</v>
      </c>
      <c r="BV61" s="35">
        <f t="shared" si="192"/>
        <v>0</v>
      </c>
      <c r="BW61" s="35">
        <f t="shared" si="193"/>
        <v>0</v>
      </c>
      <c r="BX61" s="35">
        <f t="shared" si="194"/>
        <v>0</v>
      </c>
      <c r="BY61" s="35">
        <f t="shared" si="195"/>
        <v>0</v>
      </c>
    </row>
    <row r="62" spans="1:77" x14ac:dyDescent="0.35">
      <c r="A62" s="51" t="s">
        <v>119</v>
      </c>
      <c r="B62" s="52" t="s">
        <v>120</v>
      </c>
      <c r="C62" s="53"/>
      <c r="D62" s="54"/>
      <c r="E62" s="54"/>
      <c r="F62" s="54"/>
      <c r="G62" s="55"/>
      <c r="H62" s="55"/>
      <c r="I62" s="47">
        <f t="shared" si="148"/>
        <v>0</v>
      </c>
      <c r="J62" s="47">
        <f t="shared" si="149"/>
        <v>0</v>
      </c>
      <c r="K62" s="47">
        <f t="shared" si="150"/>
        <v>0</v>
      </c>
      <c r="L62" s="47">
        <f t="shared" si="151"/>
        <v>0</v>
      </c>
      <c r="M62" s="47">
        <f t="shared" si="152"/>
        <v>0</v>
      </c>
      <c r="N62" s="47">
        <f t="shared" si="153"/>
        <v>0</v>
      </c>
      <c r="O62" s="47"/>
      <c r="P62" s="48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50">
        <f t="shared" si="154"/>
        <v>0</v>
      </c>
      <c r="AJ62" s="50">
        <f t="shared" si="155"/>
        <v>0</v>
      </c>
      <c r="AK62" s="35"/>
      <c r="AL62" s="49">
        <f t="shared" si="156"/>
        <v>0</v>
      </c>
      <c r="AM62" s="49">
        <f t="shared" si="157"/>
        <v>0</v>
      </c>
      <c r="AN62" s="49">
        <f t="shared" si="158"/>
        <v>0</v>
      </c>
      <c r="AO62" s="49">
        <f t="shared" si="159"/>
        <v>0</v>
      </c>
      <c r="AP62" s="49">
        <f t="shared" si="160"/>
        <v>0</v>
      </c>
      <c r="AQ62" s="49">
        <f t="shared" si="161"/>
        <v>0</v>
      </c>
      <c r="AR62" s="49">
        <f t="shared" si="162"/>
        <v>0</v>
      </c>
      <c r="AS62" s="49">
        <f t="shared" si="163"/>
        <v>0</v>
      </c>
      <c r="AT62" s="49">
        <f t="shared" si="164"/>
        <v>0</v>
      </c>
      <c r="AU62" s="49">
        <f t="shared" si="165"/>
        <v>0</v>
      </c>
      <c r="AV62" s="49">
        <f t="shared" si="166"/>
        <v>0</v>
      </c>
      <c r="AW62" s="49">
        <f t="shared" si="167"/>
        <v>0</v>
      </c>
      <c r="AX62" s="49">
        <f t="shared" si="168"/>
        <v>0</v>
      </c>
      <c r="AY62" s="49">
        <f t="shared" si="169"/>
        <v>0</v>
      </c>
      <c r="AZ62" s="49">
        <f t="shared" si="170"/>
        <v>0</v>
      </c>
      <c r="BA62" s="49">
        <f t="shared" si="171"/>
        <v>0</v>
      </c>
      <c r="BB62" s="49">
        <f t="shared" si="172"/>
        <v>0</v>
      </c>
      <c r="BC62" s="49">
        <f t="shared" si="173"/>
        <v>0</v>
      </c>
      <c r="BD62" s="49">
        <f t="shared" si="174"/>
        <v>0</v>
      </c>
      <c r="BE62" s="49">
        <f t="shared" si="175"/>
        <v>0</v>
      </c>
      <c r="BF62" s="49">
        <f t="shared" si="176"/>
        <v>0</v>
      </c>
      <c r="BG62" s="49">
        <f t="shared" si="177"/>
        <v>0</v>
      </c>
      <c r="BH62" s="49">
        <f t="shared" si="178"/>
        <v>0</v>
      </c>
      <c r="BI62" s="49">
        <f t="shared" si="179"/>
        <v>0</v>
      </c>
      <c r="BJ62" s="49">
        <f t="shared" si="180"/>
        <v>0</v>
      </c>
      <c r="BK62" s="49">
        <f t="shared" si="181"/>
        <v>0</v>
      </c>
      <c r="BL62" s="49">
        <f t="shared" si="182"/>
        <v>0</v>
      </c>
      <c r="BM62" s="49">
        <f t="shared" si="183"/>
        <v>0</v>
      </c>
      <c r="BN62" s="49">
        <f t="shared" si="184"/>
        <v>0</v>
      </c>
      <c r="BO62" s="49">
        <f t="shared" si="185"/>
        <v>0</v>
      </c>
      <c r="BP62" s="49">
        <f t="shared" si="186"/>
        <v>0</v>
      </c>
      <c r="BQ62" s="49">
        <f t="shared" si="187"/>
        <v>0</v>
      </c>
      <c r="BR62" s="49">
        <f t="shared" si="188"/>
        <v>0</v>
      </c>
      <c r="BS62" s="49">
        <f t="shared" si="189"/>
        <v>0</v>
      </c>
      <c r="BT62" s="49">
        <f t="shared" si="190"/>
        <v>0</v>
      </c>
      <c r="BU62" s="49">
        <f t="shared" si="191"/>
        <v>0</v>
      </c>
      <c r="BV62" s="35">
        <f t="shared" si="192"/>
        <v>0</v>
      </c>
      <c r="BW62" s="35">
        <f t="shared" si="193"/>
        <v>0</v>
      </c>
      <c r="BX62" s="35">
        <f t="shared" si="194"/>
        <v>0</v>
      </c>
      <c r="BY62" s="35">
        <f t="shared" si="195"/>
        <v>0</v>
      </c>
    </row>
    <row r="63" spans="1:77" x14ac:dyDescent="0.35">
      <c r="A63" s="51" t="s">
        <v>121</v>
      </c>
      <c r="B63" s="52" t="s">
        <v>122</v>
      </c>
      <c r="C63" s="53"/>
      <c r="D63" s="54"/>
      <c r="E63" s="54"/>
      <c r="F63" s="54"/>
      <c r="G63" s="55"/>
      <c r="H63" s="55"/>
      <c r="I63" s="47">
        <f t="shared" si="148"/>
        <v>0</v>
      </c>
      <c r="J63" s="47">
        <f t="shared" si="149"/>
        <v>0</v>
      </c>
      <c r="K63" s="47">
        <f t="shared" si="150"/>
        <v>0</v>
      </c>
      <c r="L63" s="47">
        <f t="shared" si="151"/>
        <v>0</v>
      </c>
      <c r="M63" s="47">
        <f t="shared" si="152"/>
        <v>0</v>
      </c>
      <c r="N63" s="47">
        <f t="shared" si="153"/>
        <v>0</v>
      </c>
      <c r="O63" s="47"/>
      <c r="P63" s="48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50">
        <f t="shared" si="154"/>
        <v>0</v>
      </c>
      <c r="AJ63" s="50">
        <f t="shared" si="155"/>
        <v>0</v>
      </c>
      <c r="AK63" s="35"/>
      <c r="AL63" s="49">
        <f t="shared" si="156"/>
        <v>0</v>
      </c>
      <c r="AM63" s="49">
        <f t="shared" si="157"/>
        <v>0</v>
      </c>
      <c r="AN63" s="49">
        <f t="shared" si="158"/>
        <v>0</v>
      </c>
      <c r="AO63" s="49">
        <f t="shared" si="159"/>
        <v>0</v>
      </c>
      <c r="AP63" s="49">
        <f t="shared" si="160"/>
        <v>0</v>
      </c>
      <c r="AQ63" s="49">
        <f t="shared" si="161"/>
        <v>0</v>
      </c>
      <c r="AR63" s="49">
        <f t="shared" si="162"/>
        <v>0</v>
      </c>
      <c r="AS63" s="49">
        <f t="shared" si="163"/>
        <v>0</v>
      </c>
      <c r="AT63" s="49">
        <f t="shared" si="164"/>
        <v>0</v>
      </c>
      <c r="AU63" s="49">
        <f t="shared" si="165"/>
        <v>0</v>
      </c>
      <c r="AV63" s="49">
        <f t="shared" si="166"/>
        <v>0</v>
      </c>
      <c r="AW63" s="49">
        <f t="shared" si="167"/>
        <v>0</v>
      </c>
      <c r="AX63" s="49">
        <f t="shared" si="168"/>
        <v>0</v>
      </c>
      <c r="AY63" s="49">
        <f t="shared" si="169"/>
        <v>0</v>
      </c>
      <c r="AZ63" s="49">
        <f t="shared" si="170"/>
        <v>0</v>
      </c>
      <c r="BA63" s="49">
        <f t="shared" si="171"/>
        <v>0</v>
      </c>
      <c r="BB63" s="49">
        <f t="shared" si="172"/>
        <v>0</v>
      </c>
      <c r="BC63" s="49">
        <f t="shared" si="173"/>
        <v>0</v>
      </c>
      <c r="BD63" s="49">
        <f t="shared" si="174"/>
        <v>0</v>
      </c>
      <c r="BE63" s="49">
        <f t="shared" si="175"/>
        <v>0</v>
      </c>
      <c r="BF63" s="49">
        <f t="shared" si="176"/>
        <v>0</v>
      </c>
      <c r="BG63" s="49">
        <f t="shared" si="177"/>
        <v>0</v>
      </c>
      <c r="BH63" s="49">
        <f t="shared" si="178"/>
        <v>0</v>
      </c>
      <c r="BI63" s="49">
        <f t="shared" si="179"/>
        <v>0</v>
      </c>
      <c r="BJ63" s="49">
        <f t="shared" si="180"/>
        <v>0</v>
      </c>
      <c r="BK63" s="49">
        <f t="shared" si="181"/>
        <v>0</v>
      </c>
      <c r="BL63" s="49">
        <f t="shared" si="182"/>
        <v>0</v>
      </c>
      <c r="BM63" s="49">
        <f t="shared" si="183"/>
        <v>0</v>
      </c>
      <c r="BN63" s="49">
        <f t="shared" si="184"/>
        <v>0</v>
      </c>
      <c r="BO63" s="49">
        <f t="shared" si="185"/>
        <v>0</v>
      </c>
      <c r="BP63" s="49">
        <f t="shared" si="186"/>
        <v>0</v>
      </c>
      <c r="BQ63" s="49">
        <f t="shared" si="187"/>
        <v>0</v>
      </c>
      <c r="BR63" s="49">
        <f t="shared" si="188"/>
        <v>0</v>
      </c>
      <c r="BS63" s="49">
        <f t="shared" si="189"/>
        <v>0</v>
      </c>
      <c r="BT63" s="49">
        <f t="shared" si="190"/>
        <v>0</v>
      </c>
      <c r="BU63" s="49">
        <f t="shared" si="191"/>
        <v>0</v>
      </c>
      <c r="BV63" s="35">
        <f t="shared" si="192"/>
        <v>0</v>
      </c>
      <c r="BW63" s="35">
        <f t="shared" si="193"/>
        <v>0</v>
      </c>
      <c r="BX63" s="35">
        <f t="shared" si="194"/>
        <v>0</v>
      </c>
      <c r="BY63" s="35">
        <f t="shared" si="195"/>
        <v>0</v>
      </c>
    </row>
    <row r="64" spans="1:77" x14ac:dyDescent="0.35">
      <c r="A64" s="51" t="s">
        <v>123</v>
      </c>
      <c r="B64" s="52" t="s">
        <v>124</v>
      </c>
      <c r="C64" s="53"/>
      <c r="D64" s="54"/>
      <c r="E64" s="54"/>
      <c r="F64" s="54"/>
      <c r="G64" s="55"/>
      <c r="H64" s="55"/>
      <c r="I64" s="47">
        <f t="shared" si="148"/>
        <v>0</v>
      </c>
      <c r="J64" s="47">
        <f t="shared" si="149"/>
        <v>0</v>
      </c>
      <c r="K64" s="47">
        <f t="shared" si="150"/>
        <v>0</v>
      </c>
      <c r="L64" s="47">
        <f t="shared" si="151"/>
        <v>0</v>
      </c>
      <c r="M64" s="47">
        <f t="shared" si="152"/>
        <v>0</v>
      </c>
      <c r="N64" s="47">
        <f t="shared" si="153"/>
        <v>0</v>
      </c>
      <c r="O64" s="47"/>
      <c r="P64" s="48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50">
        <f t="shared" si="154"/>
        <v>0</v>
      </c>
      <c r="AJ64" s="50">
        <f t="shared" si="155"/>
        <v>0</v>
      </c>
      <c r="AK64" s="35"/>
      <c r="AL64" s="49">
        <f t="shared" si="156"/>
        <v>0</v>
      </c>
      <c r="AM64" s="49">
        <f t="shared" si="157"/>
        <v>0</v>
      </c>
      <c r="AN64" s="49">
        <f t="shared" si="158"/>
        <v>0</v>
      </c>
      <c r="AO64" s="49">
        <f t="shared" si="159"/>
        <v>0</v>
      </c>
      <c r="AP64" s="49">
        <f t="shared" si="160"/>
        <v>0</v>
      </c>
      <c r="AQ64" s="49">
        <f t="shared" si="161"/>
        <v>0</v>
      </c>
      <c r="AR64" s="49">
        <f t="shared" si="162"/>
        <v>0</v>
      </c>
      <c r="AS64" s="49">
        <f t="shared" si="163"/>
        <v>0</v>
      </c>
      <c r="AT64" s="49">
        <f t="shared" si="164"/>
        <v>0</v>
      </c>
      <c r="AU64" s="49">
        <f t="shared" si="165"/>
        <v>0</v>
      </c>
      <c r="AV64" s="49">
        <f t="shared" si="166"/>
        <v>0</v>
      </c>
      <c r="AW64" s="49">
        <f t="shared" si="167"/>
        <v>0</v>
      </c>
      <c r="AX64" s="49">
        <f t="shared" si="168"/>
        <v>0</v>
      </c>
      <c r="AY64" s="49">
        <f t="shared" si="169"/>
        <v>0</v>
      </c>
      <c r="AZ64" s="49">
        <f t="shared" si="170"/>
        <v>0</v>
      </c>
      <c r="BA64" s="49">
        <f t="shared" si="171"/>
        <v>0</v>
      </c>
      <c r="BB64" s="49">
        <f t="shared" si="172"/>
        <v>0</v>
      </c>
      <c r="BC64" s="49">
        <f t="shared" si="173"/>
        <v>0</v>
      </c>
      <c r="BD64" s="49">
        <f t="shared" si="174"/>
        <v>0</v>
      </c>
      <c r="BE64" s="49">
        <f t="shared" si="175"/>
        <v>0</v>
      </c>
      <c r="BF64" s="49">
        <f t="shared" si="176"/>
        <v>0</v>
      </c>
      <c r="BG64" s="49">
        <f t="shared" si="177"/>
        <v>0</v>
      </c>
      <c r="BH64" s="49">
        <f t="shared" si="178"/>
        <v>0</v>
      </c>
      <c r="BI64" s="49">
        <f t="shared" si="179"/>
        <v>0</v>
      </c>
      <c r="BJ64" s="49">
        <f t="shared" si="180"/>
        <v>0</v>
      </c>
      <c r="BK64" s="49">
        <f t="shared" si="181"/>
        <v>0</v>
      </c>
      <c r="BL64" s="49">
        <f t="shared" si="182"/>
        <v>0</v>
      </c>
      <c r="BM64" s="49">
        <f t="shared" si="183"/>
        <v>0</v>
      </c>
      <c r="BN64" s="49">
        <f t="shared" si="184"/>
        <v>0</v>
      </c>
      <c r="BO64" s="49">
        <f t="shared" si="185"/>
        <v>0</v>
      </c>
      <c r="BP64" s="49">
        <f t="shared" si="186"/>
        <v>0</v>
      </c>
      <c r="BQ64" s="49">
        <f t="shared" si="187"/>
        <v>0</v>
      </c>
      <c r="BR64" s="49">
        <f t="shared" si="188"/>
        <v>0</v>
      </c>
      <c r="BS64" s="49">
        <f t="shared" si="189"/>
        <v>0</v>
      </c>
      <c r="BT64" s="49">
        <f t="shared" si="190"/>
        <v>0</v>
      </c>
      <c r="BU64" s="49">
        <f t="shared" si="191"/>
        <v>0</v>
      </c>
      <c r="BV64" s="35">
        <f t="shared" si="192"/>
        <v>0</v>
      </c>
      <c r="BW64" s="35">
        <f t="shared" si="193"/>
        <v>0</v>
      </c>
      <c r="BX64" s="35">
        <f t="shared" si="194"/>
        <v>0</v>
      </c>
      <c r="BY64" s="35">
        <f t="shared" si="195"/>
        <v>0</v>
      </c>
    </row>
    <row r="65" spans="1:77" x14ac:dyDescent="0.35">
      <c r="A65" s="51" t="s">
        <v>125</v>
      </c>
      <c r="B65" s="52" t="s">
        <v>126</v>
      </c>
      <c r="C65" s="53"/>
      <c r="D65" s="54"/>
      <c r="E65" s="54"/>
      <c r="F65" s="54"/>
      <c r="G65" s="55"/>
      <c r="H65" s="55"/>
      <c r="I65" s="47">
        <f t="shared" si="148"/>
        <v>0</v>
      </c>
      <c r="J65" s="47">
        <f t="shared" si="149"/>
        <v>0</v>
      </c>
      <c r="K65" s="47">
        <f t="shared" si="150"/>
        <v>0</v>
      </c>
      <c r="L65" s="47">
        <f t="shared" si="151"/>
        <v>0</v>
      </c>
      <c r="M65" s="47">
        <f t="shared" si="152"/>
        <v>0</v>
      </c>
      <c r="N65" s="47">
        <f t="shared" si="153"/>
        <v>0</v>
      </c>
      <c r="O65" s="47"/>
      <c r="P65" s="48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50">
        <f t="shared" si="154"/>
        <v>0</v>
      </c>
      <c r="AJ65" s="50">
        <f t="shared" si="155"/>
        <v>0</v>
      </c>
      <c r="AK65" s="35"/>
      <c r="AL65" s="49">
        <f t="shared" si="156"/>
        <v>0</v>
      </c>
      <c r="AM65" s="49">
        <f t="shared" si="157"/>
        <v>0</v>
      </c>
      <c r="AN65" s="49">
        <f t="shared" si="158"/>
        <v>0</v>
      </c>
      <c r="AO65" s="49">
        <f t="shared" si="159"/>
        <v>0</v>
      </c>
      <c r="AP65" s="49">
        <f t="shared" si="160"/>
        <v>0</v>
      </c>
      <c r="AQ65" s="49">
        <f t="shared" si="161"/>
        <v>0</v>
      </c>
      <c r="AR65" s="49">
        <f t="shared" si="162"/>
        <v>0</v>
      </c>
      <c r="AS65" s="49">
        <f t="shared" si="163"/>
        <v>0</v>
      </c>
      <c r="AT65" s="49">
        <f t="shared" si="164"/>
        <v>0</v>
      </c>
      <c r="AU65" s="49">
        <f t="shared" si="165"/>
        <v>0</v>
      </c>
      <c r="AV65" s="49">
        <f t="shared" si="166"/>
        <v>0</v>
      </c>
      <c r="AW65" s="49">
        <f t="shared" si="167"/>
        <v>0</v>
      </c>
      <c r="AX65" s="49">
        <f t="shared" si="168"/>
        <v>0</v>
      </c>
      <c r="AY65" s="49">
        <f t="shared" si="169"/>
        <v>0</v>
      </c>
      <c r="AZ65" s="49">
        <f t="shared" si="170"/>
        <v>0</v>
      </c>
      <c r="BA65" s="49">
        <f t="shared" si="171"/>
        <v>0</v>
      </c>
      <c r="BB65" s="49">
        <f t="shared" si="172"/>
        <v>0</v>
      </c>
      <c r="BC65" s="49">
        <f t="shared" si="173"/>
        <v>0</v>
      </c>
      <c r="BD65" s="49">
        <f t="shared" si="174"/>
        <v>0</v>
      </c>
      <c r="BE65" s="49">
        <f t="shared" si="175"/>
        <v>0</v>
      </c>
      <c r="BF65" s="49">
        <f t="shared" si="176"/>
        <v>0</v>
      </c>
      <c r="BG65" s="49">
        <f t="shared" si="177"/>
        <v>0</v>
      </c>
      <c r="BH65" s="49">
        <f t="shared" si="178"/>
        <v>0</v>
      </c>
      <c r="BI65" s="49">
        <f t="shared" si="179"/>
        <v>0</v>
      </c>
      <c r="BJ65" s="49">
        <f t="shared" si="180"/>
        <v>0</v>
      </c>
      <c r="BK65" s="49">
        <f t="shared" si="181"/>
        <v>0</v>
      </c>
      <c r="BL65" s="49">
        <f t="shared" si="182"/>
        <v>0</v>
      </c>
      <c r="BM65" s="49">
        <f t="shared" si="183"/>
        <v>0</v>
      </c>
      <c r="BN65" s="49">
        <f t="shared" si="184"/>
        <v>0</v>
      </c>
      <c r="BO65" s="49">
        <f t="shared" si="185"/>
        <v>0</v>
      </c>
      <c r="BP65" s="49">
        <f t="shared" si="186"/>
        <v>0</v>
      </c>
      <c r="BQ65" s="49">
        <f t="shared" si="187"/>
        <v>0</v>
      </c>
      <c r="BR65" s="49">
        <f t="shared" si="188"/>
        <v>0</v>
      </c>
      <c r="BS65" s="49">
        <f t="shared" si="189"/>
        <v>0</v>
      </c>
      <c r="BT65" s="49">
        <f t="shared" si="190"/>
        <v>0</v>
      </c>
      <c r="BU65" s="49">
        <f t="shared" si="191"/>
        <v>0</v>
      </c>
      <c r="BV65" s="35">
        <f t="shared" si="192"/>
        <v>0</v>
      </c>
      <c r="BW65" s="35">
        <f t="shared" si="193"/>
        <v>0</v>
      </c>
      <c r="BX65" s="35">
        <f t="shared" si="194"/>
        <v>0</v>
      </c>
      <c r="BY65" s="35">
        <f t="shared" si="195"/>
        <v>0</v>
      </c>
    </row>
    <row r="66" spans="1:77" x14ac:dyDescent="0.35">
      <c r="A66" s="51" t="s">
        <v>127</v>
      </c>
      <c r="B66" s="52" t="s">
        <v>128</v>
      </c>
      <c r="C66" s="53"/>
      <c r="D66" s="54"/>
      <c r="E66" s="54"/>
      <c r="F66" s="54"/>
      <c r="G66" s="55"/>
      <c r="H66" s="55"/>
      <c r="I66" s="47">
        <f t="shared" si="148"/>
        <v>0</v>
      </c>
      <c r="J66" s="47">
        <f t="shared" si="149"/>
        <v>0</v>
      </c>
      <c r="K66" s="47">
        <f t="shared" si="150"/>
        <v>0</v>
      </c>
      <c r="L66" s="47">
        <f t="shared" si="151"/>
        <v>0</v>
      </c>
      <c r="M66" s="47">
        <f t="shared" si="152"/>
        <v>0</v>
      </c>
      <c r="N66" s="47">
        <f t="shared" si="153"/>
        <v>0</v>
      </c>
      <c r="O66" s="47"/>
      <c r="P66" s="48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50">
        <f t="shared" si="154"/>
        <v>0</v>
      </c>
      <c r="AJ66" s="50">
        <f t="shared" si="155"/>
        <v>0</v>
      </c>
      <c r="AK66" s="35"/>
      <c r="AL66" s="49">
        <f t="shared" si="156"/>
        <v>0</v>
      </c>
      <c r="AM66" s="49">
        <f t="shared" si="157"/>
        <v>0</v>
      </c>
      <c r="AN66" s="49">
        <f t="shared" si="158"/>
        <v>0</v>
      </c>
      <c r="AO66" s="49">
        <f t="shared" si="159"/>
        <v>0</v>
      </c>
      <c r="AP66" s="49">
        <f t="shared" si="160"/>
        <v>0</v>
      </c>
      <c r="AQ66" s="49">
        <f t="shared" si="161"/>
        <v>0</v>
      </c>
      <c r="AR66" s="49">
        <f t="shared" si="162"/>
        <v>0</v>
      </c>
      <c r="AS66" s="49">
        <f t="shared" si="163"/>
        <v>0</v>
      </c>
      <c r="AT66" s="49">
        <f t="shared" si="164"/>
        <v>0</v>
      </c>
      <c r="AU66" s="49">
        <f t="shared" si="165"/>
        <v>0</v>
      </c>
      <c r="AV66" s="49">
        <f t="shared" si="166"/>
        <v>0</v>
      </c>
      <c r="AW66" s="49">
        <f t="shared" si="167"/>
        <v>0</v>
      </c>
      <c r="AX66" s="49">
        <f t="shared" si="168"/>
        <v>0</v>
      </c>
      <c r="AY66" s="49">
        <f t="shared" si="169"/>
        <v>0</v>
      </c>
      <c r="AZ66" s="49">
        <f t="shared" si="170"/>
        <v>0</v>
      </c>
      <c r="BA66" s="49">
        <f t="shared" si="171"/>
        <v>0</v>
      </c>
      <c r="BB66" s="49">
        <f t="shared" si="172"/>
        <v>0</v>
      </c>
      <c r="BC66" s="49">
        <f t="shared" si="173"/>
        <v>0</v>
      </c>
      <c r="BD66" s="49">
        <f t="shared" si="174"/>
        <v>0</v>
      </c>
      <c r="BE66" s="49">
        <f t="shared" si="175"/>
        <v>0</v>
      </c>
      <c r="BF66" s="49">
        <f t="shared" si="176"/>
        <v>0</v>
      </c>
      <c r="BG66" s="49">
        <f t="shared" si="177"/>
        <v>0</v>
      </c>
      <c r="BH66" s="49">
        <f t="shared" si="178"/>
        <v>0</v>
      </c>
      <c r="BI66" s="49">
        <f t="shared" si="179"/>
        <v>0</v>
      </c>
      <c r="BJ66" s="49">
        <f t="shared" si="180"/>
        <v>0</v>
      </c>
      <c r="BK66" s="49">
        <f t="shared" si="181"/>
        <v>0</v>
      </c>
      <c r="BL66" s="49">
        <f t="shared" si="182"/>
        <v>0</v>
      </c>
      <c r="BM66" s="49">
        <f t="shared" si="183"/>
        <v>0</v>
      </c>
      <c r="BN66" s="49">
        <f t="shared" si="184"/>
        <v>0</v>
      </c>
      <c r="BO66" s="49">
        <f t="shared" si="185"/>
        <v>0</v>
      </c>
      <c r="BP66" s="49">
        <f t="shared" si="186"/>
        <v>0</v>
      </c>
      <c r="BQ66" s="49">
        <f t="shared" si="187"/>
        <v>0</v>
      </c>
      <c r="BR66" s="49">
        <f t="shared" si="188"/>
        <v>0</v>
      </c>
      <c r="BS66" s="49">
        <f t="shared" si="189"/>
        <v>0</v>
      </c>
      <c r="BT66" s="49">
        <f t="shared" si="190"/>
        <v>0</v>
      </c>
      <c r="BU66" s="49">
        <f t="shared" si="191"/>
        <v>0</v>
      </c>
      <c r="BV66" s="35">
        <f t="shared" si="192"/>
        <v>0</v>
      </c>
      <c r="BW66" s="35">
        <f t="shared" si="193"/>
        <v>0</v>
      </c>
      <c r="BX66" s="35">
        <f t="shared" si="194"/>
        <v>0</v>
      </c>
      <c r="BY66" s="35">
        <f t="shared" si="195"/>
        <v>0</v>
      </c>
    </row>
    <row r="67" spans="1:77" x14ac:dyDescent="0.35">
      <c r="A67" s="51" t="s">
        <v>129</v>
      </c>
      <c r="B67" s="52" t="s">
        <v>130</v>
      </c>
      <c r="C67" s="53"/>
      <c r="D67" s="54"/>
      <c r="E67" s="54"/>
      <c r="F67" s="54"/>
      <c r="G67" s="55"/>
      <c r="H67" s="55"/>
      <c r="I67" s="47">
        <f t="shared" si="148"/>
        <v>0</v>
      </c>
      <c r="J67" s="47">
        <f t="shared" si="149"/>
        <v>0</v>
      </c>
      <c r="K67" s="47">
        <f t="shared" si="150"/>
        <v>0</v>
      </c>
      <c r="L67" s="47">
        <f t="shared" si="151"/>
        <v>0</v>
      </c>
      <c r="M67" s="47">
        <f t="shared" si="152"/>
        <v>0</v>
      </c>
      <c r="N67" s="47">
        <f t="shared" si="153"/>
        <v>0</v>
      </c>
      <c r="O67" s="47"/>
      <c r="P67" s="48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50">
        <f t="shared" si="154"/>
        <v>0</v>
      </c>
      <c r="AJ67" s="50">
        <f t="shared" si="155"/>
        <v>0</v>
      </c>
      <c r="AK67" s="35"/>
      <c r="AL67" s="49">
        <f t="shared" si="156"/>
        <v>0</v>
      </c>
      <c r="AM67" s="49">
        <f t="shared" si="157"/>
        <v>0</v>
      </c>
      <c r="AN67" s="49">
        <f t="shared" si="158"/>
        <v>0</v>
      </c>
      <c r="AO67" s="49">
        <f t="shared" si="159"/>
        <v>0</v>
      </c>
      <c r="AP67" s="49">
        <f t="shared" si="160"/>
        <v>0</v>
      </c>
      <c r="AQ67" s="49">
        <f t="shared" si="161"/>
        <v>0</v>
      </c>
      <c r="AR67" s="49">
        <f t="shared" si="162"/>
        <v>0</v>
      </c>
      <c r="AS67" s="49">
        <f t="shared" si="163"/>
        <v>0</v>
      </c>
      <c r="AT67" s="49">
        <f t="shared" si="164"/>
        <v>0</v>
      </c>
      <c r="AU67" s="49">
        <f t="shared" si="165"/>
        <v>0</v>
      </c>
      <c r="AV67" s="49">
        <f t="shared" si="166"/>
        <v>0</v>
      </c>
      <c r="AW67" s="49">
        <f t="shared" si="167"/>
        <v>0</v>
      </c>
      <c r="AX67" s="49">
        <f t="shared" si="168"/>
        <v>0</v>
      </c>
      <c r="AY67" s="49">
        <f t="shared" si="169"/>
        <v>0</v>
      </c>
      <c r="AZ67" s="49">
        <f t="shared" si="170"/>
        <v>0</v>
      </c>
      <c r="BA67" s="49">
        <f t="shared" si="171"/>
        <v>0</v>
      </c>
      <c r="BB67" s="49">
        <f t="shared" si="172"/>
        <v>0</v>
      </c>
      <c r="BC67" s="49">
        <f t="shared" si="173"/>
        <v>0</v>
      </c>
      <c r="BD67" s="49">
        <f t="shared" si="174"/>
        <v>0</v>
      </c>
      <c r="BE67" s="49">
        <f t="shared" si="175"/>
        <v>0</v>
      </c>
      <c r="BF67" s="49">
        <f t="shared" si="176"/>
        <v>0</v>
      </c>
      <c r="BG67" s="49">
        <f t="shared" si="177"/>
        <v>0</v>
      </c>
      <c r="BH67" s="49">
        <f t="shared" si="178"/>
        <v>0</v>
      </c>
      <c r="BI67" s="49">
        <f t="shared" si="179"/>
        <v>0</v>
      </c>
      <c r="BJ67" s="49">
        <f t="shared" si="180"/>
        <v>0</v>
      </c>
      <c r="BK67" s="49">
        <f t="shared" si="181"/>
        <v>0</v>
      </c>
      <c r="BL67" s="49">
        <f t="shared" si="182"/>
        <v>0</v>
      </c>
      <c r="BM67" s="49">
        <f t="shared" si="183"/>
        <v>0</v>
      </c>
      <c r="BN67" s="49">
        <f t="shared" si="184"/>
        <v>0</v>
      </c>
      <c r="BO67" s="49">
        <f t="shared" si="185"/>
        <v>0</v>
      </c>
      <c r="BP67" s="49">
        <f t="shared" si="186"/>
        <v>0</v>
      </c>
      <c r="BQ67" s="49">
        <f t="shared" si="187"/>
        <v>0</v>
      </c>
      <c r="BR67" s="49">
        <f t="shared" si="188"/>
        <v>0</v>
      </c>
      <c r="BS67" s="49">
        <f t="shared" si="189"/>
        <v>0</v>
      </c>
      <c r="BT67" s="49">
        <f t="shared" si="190"/>
        <v>0</v>
      </c>
      <c r="BU67" s="49">
        <f t="shared" si="191"/>
        <v>0</v>
      </c>
      <c r="BV67" s="35">
        <f t="shared" si="192"/>
        <v>0</v>
      </c>
      <c r="BW67" s="35">
        <f t="shared" si="193"/>
        <v>0</v>
      </c>
      <c r="BX67" s="35">
        <f t="shared" si="194"/>
        <v>0</v>
      </c>
      <c r="BY67" s="35">
        <f t="shared" si="195"/>
        <v>0</v>
      </c>
    </row>
    <row r="68" spans="1:77" x14ac:dyDescent="0.35">
      <c r="A68" s="51" t="s">
        <v>131</v>
      </c>
      <c r="B68" s="52" t="s">
        <v>132</v>
      </c>
      <c r="C68" s="53"/>
      <c r="D68" s="54"/>
      <c r="E68" s="54"/>
      <c r="F68" s="54"/>
      <c r="G68" s="55"/>
      <c r="H68" s="55"/>
      <c r="I68" s="47">
        <f t="shared" si="148"/>
        <v>0</v>
      </c>
      <c r="J68" s="47">
        <f t="shared" si="149"/>
        <v>0</v>
      </c>
      <c r="K68" s="47">
        <f t="shared" si="150"/>
        <v>0</v>
      </c>
      <c r="L68" s="47">
        <f t="shared" si="151"/>
        <v>0</v>
      </c>
      <c r="M68" s="47">
        <f t="shared" si="152"/>
        <v>0</v>
      </c>
      <c r="N68" s="47">
        <f t="shared" si="153"/>
        <v>0</v>
      </c>
      <c r="O68" s="47"/>
      <c r="P68" s="48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50">
        <f t="shared" si="154"/>
        <v>0</v>
      </c>
      <c r="AJ68" s="50">
        <f t="shared" si="155"/>
        <v>0</v>
      </c>
      <c r="AK68" s="35"/>
      <c r="AL68" s="49">
        <f t="shared" si="156"/>
        <v>0</v>
      </c>
      <c r="AM68" s="49">
        <f t="shared" si="157"/>
        <v>0</v>
      </c>
      <c r="AN68" s="49">
        <f t="shared" si="158"/>
        <v>0</v>
      </c>
      <c r="AO68" s="49">
        <f t="shared" si="159"/>
        <v>0</v>
      </c>
      <c r="AP68" s="49">
        <f t="shared" si="160"/>
        <v>0</v>
      </c>
      <c r="AQ68" s="49">
        <f t="shared" si="161"/>
        <v>0</v>
      </c>
      <c r="AR68" s="49">
        <f t="shared" si="162"/>
        <v>0</v>
      </c>
      <c r="AS68" s="49">
        <f t="shared" si="163"/>
        <v>0</v>
      </c>
      <c r="AT68" s="49">
        <f t="shared" si="164"/>
        <v>0</v>
      </c>
      <c r="AU68" s="49">
        <f t="shared" si="165"/>
        <v>0</v>
      </c>
      <c r="AV68" s="49">
        <f t="shared" si="166"/>
        <v>0</v>
      </c>
      <c r="AW68" s="49">
        <f t="shared" si="167"/>
        <v>0</v>
      </c>
      <c r="AX68" s="49">
        <f t="shared" si="168"/>
        <v>0</v>
      </c>
      <c r="AY68" s="49">
        <f t="shared" si="169"/>
        <v>0</v>
      </c>
      <c r="AZ68" s="49">
        <f t="shared" si="170"/>
        <v>0</v>
      </c>
      <c r="BA68" s="49">
        <f t="shared" si="171"/>
        <v>0</v>
      </c>
      <c r="BB68" s="49">
        <f t="shared" si="172"/>
        <v>0</v>
      </c>
      <c r="BC68" s="49">
        <f t="shared" si="173"/>
        <v>0</v>
      </c>
      <c r="BD68" s="49">
        <f t="shared" si="174"/>
        <v>0</v>
      </c>
      <c r="BE68" s="49">
        <f t="shared" si="175"/>
        <v>0</v>
      </c>
      <c r="BF68" s="49">
        <f t="shared" si="176"/>
        <v>0</v>
      </c>
      <c r="BG68" s="49">
        <f t="shared" si="177"/>
        <v>0</v>
      </c>
      <c r="BH68" s="49">
        <f t="shared" si="178"/>
        <v>0</v>
      </c>
      <c r="BI68" s="49">
        <f t="shared" si="179"/>
        <v>0</v>
      </c>
      <c r="BJ68" s="49">
        <f t="shared" si="180"/>
        <v>0</v>
      </c>
      <c r="BK68" s="49">
        <f t="shared" si="181"/>
        <v>0</v>
      </c>
      <c r="BL68" s="49">
        <f t="shared" si="182"/>
        <v>0</v>
      </c>
      <c r="BM68" s="49">
        <f t="shared" si="183"/>
        <v>0</v>
      </c>
      <c r="BN68" s="49">
        <f t="shared" si="184"/>
        <v>0</v>
      </c>
      <c r="BO68" s="49">
        <f t="shared" si="185"/>
        <v>0</v>
      </c>
      <c r="BP68" s="49">
        <f t="shared" si="186"/>
        <v>0</v>
      </c>
      <c r="BQ68" s="49">
        <f t="shared" si="187"/>
        <v>0</v>
      </c>
      <c r="BR68" s="49">
        <f t="shared" si="188"/>
        <v>0</v>
      </c>
      <c r="BS68" s="49">
        <f t="shared" si="189"/>
        <v>0</v>
      </c>
      <c r="BT68" s="49">
        <f t="shared" si="190"/>
        <v>0</v>
      </c>
      <c r="BU68" s="49">
        <f t="shared" si="191"/>
        <v>0</v>
      </c>
      <c r="BV68" s="35">
        <f t="shared" si="192"/>
        <v>0</v>
      </c>
      <c r="BW68" s="35">
        <f t="shared" si="193"/>
        <v>0</v>
      </c>
      <c r="BX68" s="35">
        <f t="shared" si="194"/>
        <v>0</v>
      </c>
      <c r="BY68" s="35">
        <f t="shared" si="195"/>
        <v>0</v>
      </c>
    </row>
    <row r="69" spans="1:77" s="10" customFormat="1" x14ac:dyDescent="0.35">
      <c r="A69" s="56" t="s">
        <v>48</v>
      </c>
      <c r="B69" s="57" t="s">
        <v>133</v>
      </c>
      <c r="C69" s="58"/>
      <c r="D69" s="59"/>
      <c r="E69" s="59"/>
      <c r="F69" s="60"/>
      <c r="G69" s="61">
        <f>IFERROR((K69+L69)/(I69+J69),0)</f>
        <v>0</v>
      </c>
      <c r="H69" s="61">
        <f>IFERROR((M69+N69)/(I69+J69),0)</f>
        <v>0</v>
      </c>
      <c r="I69" s="59">
        <f t="shared" ref="I69:O69" si="196">ROUND(SUBTOTAL(9,I56:I68),0)</f>
        <v>0</v>
      </c>
      <c r="J69" s="59">
        <f t="shared" si="196"/>
        <v>0</v>
      </c>
      <c r="K69" s="59">
        <f t="shared" si="196"/>
        <v>0</v>
      </c>
      <c r="L69" s="59">
        <f t="shared" si="196"/>
        <v>0</v>
      </c>
      <c r="M69" s="59">
        <f t="shared" si="196"/>
        <v>0</v>
      </c>
      <c r="N69" s="59">
        <f t="shared" si="196"/>
        <v>0</v>
      </c>
      <c r="O69" s="59">
        <f t="shared" si="196"/>
        <v>0</v>
      </c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60"/>
      <c r="AJ69" s="60"/>
      <c r="AK69" s="59"/>
      <c r="AL69" s="59">
        <f t="shared" ref="AL69:BY69" si="197">ROUND(SUBTOTAL(9,AL56:AL68),0)</f>
        <v>0</v>
      </c>
      <c r="AM69" s="59">
        <f t="shared" si="197"/>
        <v>0</v>
      </c>
      <c r="AN69" s="59">
        <f t="shared" si="197"/>
        <v>0</v>
      </c>
      <c r="AO69" s="59">
        <f t="shared" si="197"/>
        <v>0</v>
      </c>
      <c r="AP69" s="59">
        <f t="shared" si="197"/>
        <v>0</v>
      </c>
      <c r="AQ69" s="59">
        <f t="shared" si="197"/>
        <v>0</v>
      </c>
      <c r="AR69" s="59">
        <f t="shared" si="197"/>
        <v>0</v>
      </c>
      <c r="AS69" s="59">
        <f t="shared" si="197"/>
        <v>0</v>
      </c>
      <c r="AT69" s="59">
        <f t="shared" si="197"/>
        <v>0</v>
      </c>
      <c r="AU69" s="59">
        <f t="shared" si="197"/>
        <v>0</v>
      </c>
      <c r="AV69" s="59">
        <f t="shared" si="197"/>
        <v>0</v>
      </c>
      <c r="AW69" s="59">
        <f t="shared" si="197"/>
        <v>0</v>
      </c>
      <c r="AX69" s="59">
        <f t="shared" si="197"/>
        <v>0</v>
      </c>
      <c r="AY69" s="59">
        <f t="shared" si="197"/>
        <v>0</v>
      </c>
      <c r="AZ69" s="59">
        <f t="shared" si="197"/>
        <v>0</v>
      </c>
      <c r="BA69" s="59">
        <f t="shared" si="197"/>
        <v>0</v>
      </c>
      <c r="BB69" s="59">
        <f t="shared" si="197"/>
        <v>0</v>
      </c>
      <c r="BC69" s="59">
        <f t="shared" si="197"/>
        <v>0</v>
      </c>
      <c r="BD69" s="59">
        <f t="shared" si="197"/>
        <v>0</v>
      </c>
      <c r="BE69" s="59">
        <f t="shared" si="197"/>
        <v>0</v>
      </c>
      <c r="BF69" s="59">
        <f t="shared" si="197"/>
        <v>0</v>
      </c>
      <c r="BG69" s="59">
        <f t="shared" si="197"/>
        <v>0</v>
      </c>
      <c r="BH69" s="59">
        <f t="shared" si="197"/>
        <v>0</v>
      </c>
      <c r="BI69" s="59">
        <f t="shared" si="197"/>
        <v>0</v>
      </c>
      <c r="BJ69" s="59">
        <f t="shared" si="197"/>
        <v>0</v>
      </c>
      <c r="BK69" s="59">
        <f t="shared" si="197"/>
        <v>0</v>
      </c>
      <c r="BL69" s="59">
        <f t="shared" si="197"/>
        <v>0</v>
      </c>
      <c r="BM69" s="59">
        <f t="shared" si="197"/>
        <v>0</v>
      </c>
      <c r="BN69" s="59">
        <f t="shared" si="197"/>
        <v>0</v>
      </c>
      <c r="BO69" s="59">
        <f t="shared" si="197"/>
        <v>0</v>
      </c>
      <c r="BP69" s="59">
        <f t="shared" si="197"/>
        <v>0</v>
      </c>
      <c r="BQ69" s="59">
        <f t="shared" si="197"/>
        <v>0</v>
      </c>
      <c r="BR69" s="59">
        <f t="shared" si="197"/>
        <v>0</v>
      </c>
      <c r="BS69" s="59">
        <f t="shared" si="197"/>
        <v>0</v>
      </c>
      <c r="BT69" s="59">
        <f t="shared" si="197"/>
        <v>0</v>
      </c>
      <c r="BU69" s="59">
        <f t="shared" si="197"/>
        <v>0</v>
      </c>
      <c r="BV69" s="59">
        <f t="shared" si="197"/>
        <v>0</v>
      </c>
      <c r="BW69" s="59">
        <f t="shared" si="197"/>
        <v>0</v>
      </c>
      <c r="BX69" s="59">
        <f t="shared" si="197"/>
        <v>0</v>
      </c>
      <c r="BY69" s="59">
        <f t="shared" si="197"/>
        <v>0</v>
      </c>
    </row>
    <row r="70" spans="1:77" s="10" customFormat="1" x14ac:dyDescent="0.35">
      <c r="A70" s="42" t="s">
        <v>134</v>
      </c>
      <c r="B70" s="62" t="s">
        <v>51</v>
      </c>
      <c r="C70" s="44"/>
      <c r="D70" s="45"/>
      <c r="E70" s="45"/>
      <c r="F70" s="45"/>
      <c r="G70" s="46"/>
      <c r="H70" s="46"/>
      <c r="I70" s="47">
        <f>IFERROR(ROUND((C70*D70*E70),0),0)</f>
        <v>0</v>
      </c>
      <c r="J70" s="47">
        <f>IFERROR(ROUND((C70*D70*F70),0),0)</f>
        <v>0</v>
      </c>
      <c r="K70" s="47">
        <f>IFERROR(ROUND(I70*G70,2),0)</f>
        <v>0</v>
      </c>
      <c r="L70" s="47">
        <f>IFERROR(ROUND(J70*G70,2),0)</f>
        <v>0</v>
      </c>
      <c r="M70" s="47">
        <f>IFERROR(ROUND(I70*H70,2),0)</f>
        <v>0</v>
      </c>
      <c r="N70" s="47">
        <f>IFERROR(ROUND(J70*H70,2),0)</f>
        <v>0</v>
      </c>
      <c r="O70" s="47"/>
      <c r="P70" s="48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50">
        <f>ROUND(SUM(Q70:AH70),2)</f>
        <v>0</v>
      </c>
      <c r="AJ70" s="50">
        <f>ROUND(((E70+F70)*C70)-AI70,2)</f>
        <v>0</v>
      </c>
      <c r="AK70" s="35"/>
      <c r="AL70" s="49">
        <f>IFERROR(ROUND(((($D70*$Q70)*$C70)*$G70),0),0)</f>
        <v>0</v>
      </c>
      <c r="AM70" s="49">
        <f>IFERROR(ROUND(((($D70*$Q70)*$C70)*$H70),0),0)</f>
        <v>0</v>
      </c>
      <c r="AN70" s="49">
        <f>IFERROR(ROUND(((($D70*$R70)*$C70)*$G70),0),0)</f>
        <v>0</v>
      </c>
      <c r="AO70" s="49">
        <f>IFERROR(ROUND(((($D70*$R70)*$C70)*$H70),0),0)</f>
        <v>0</v>
      </c>
      <c r="AP70" s="49">
        <f>IFERROR(ROUND(((($D70*$S70)*$C70)*$G70),0),0)</f>
        <v>0</v>
      </c>
      <c r="AQ70" s="49">
        <f>IFERROR(ROUND(((($D70*$S70)*$C70)*$H70),0),0)</f>
        <v>0</v>
      </c>
      <c r="AR70" s="49">
        <f>IFERROR(ROUND(((($D70*$T70)*$C70)*$G70),0),0)</f>
        <v>0</v>
      </c>
      <c r="AS70" s="49">
        <f>IFERROR(ROUND(((($D70*$T70)*$C70)*$H70),0),0)</f>
        <v>0</v>
      </c>
      <c r="AT70" s="49">
        <f>IFERROR(ROUND(((($D70*$U70)*$C70)*$G70),0),0)</f>
        <v>0</v>
      </c>
      <c r="AU70" s="49">
        <f>IFERROR(ROUND(((($D70*$U70)*$C70)*$H70),0),0)</f>
        <v>0</v>
      </c>
      <c r="AV70" s="49">
        <f>IFERROR(ROUND(((($D70*$V70)*$C70)*$G70),0),0)</f>
        <v>0</v>
      </c>
      <c r="AW70" s="49">
        <f>IFERROR(ROUND(((($D70*$V70)*$C70)*$H70),0),0)</f>
        <v>0</v>
      </c>
      <c r="AX70" s="49">
        <f>IFERROR(ROUND(((($D70*$W70)*$C70)*$G70),0),0)</f>
        <v>0</v>
      </c>
      <c r="AY70" s="49">
        <f>IFERROR(ROUND(((($D70*$W70)*$C70)*$H70),0),0)</f>
        <v>0</v>
      </c>
      <c r="AZ70" s="49">
        <f>IFERROR(ROUND(((($D70*$X70)*$C70)*$G70),0),0)</f>
        <v>0</v>
      </c>
      <c r="BA70" s="49">
        <f>IFERROR(ROUND(((($D70*$X70)*$C70)*$H70),0),0)</f>
        <v>0</v>
      </c>
      <c r="BB70" s="49">
        <f>IFERROR(ROUND(((($D70*$Y70)*$C70)*$G70),0),0)</f>
        <v>0</v>
      </c>
      <c r="BC70" s="49">
        <f>IFERROR(ROUND(((($D70*$Y70)*$C70)*$H70),0),0)</f>
        <v>0</v>
      </c>
      <c r="BD70" s="49">
        <f>IFERROR(ROUND(((($D70*$Z70)*$C70)*$G70),0),0)</f>
        <v>0</v>
      </c>
      <c r="BE70" s="49">
        <f>IFERROR(ROUND(((($D70*$Z70)*$C70)*$H70),0),0)</f>
        <v>0</v>
      </c>
      <c r="BF70" s="49">
        <f>IFERROR(ROUND(((($D70*$AA70)*$C70)*$G70),0),0)</f>
        <v>0</v>
      </c>
      <c r="BG70" s="49">
        <f>IFERROR(ROUND(((($D70*$AA70)*$C70)*$H70),0),0)</f>
        <v>0</v>
      </c>
      <c r="BH70" s="49">
        <f>IFERROR(ROUND(((($D70*$AB70)*$C70)*$G70),0),0)</f>
        <v>0</v>
      </c>
      <c r="BI70" s="49">
        <f>IFERROR(ROUND(((($D70*$AB70)*$C70)*$H70),0),0)</f>
        <v>0</v>
      </c>
      <c r="BJ70" s="49">
        <f>IFERROR(ROUND(((($D70*$AC70)*$C70)*$G70),0),0)</f>
        <v>0</v>
      </c>
      <c r="BK70" s="49">
        <f>IFERROR(ROUND(((($D70*$AC70)*$C70)*$H70),0),0)</f>
        <v>0</v>
      </c>
      <c r="BL70" s="49">
        <f>IFERROR(ROUND(((($D70*$AD70)*$C70)*$G70),0),0)</f>
        <v>0</v>
      </c>
      <c r="BM70" s="49">
        <f>IFERROR(ROUND(((($D70*$AD70)*$C70)*$H70),0),0)</f>
        <v>0</v>
      </c>
      <c r="BN70" s="49">
        <f>IFERROR(ROUND(((($D70*$AE70)*$C70)*$G70),0),0)</f>
        <v>0</v>
      </c>
      <c r="BO70" s="49">
        <f>IFERROR(ROUND(((($D70*$AE70)*$C70)*$H70),0),0)</f>
        <v>0</v>
      </c>
      <c r="BP70" s="49">
        <f>IFERROR(ROUND(((($D70*$AF70)*$C70)*$G70),0),0)</f>
        <v>0</v>
      </c>
      <c r="BQ70" s="49">
        <f>IFERROR(ROUND(((($D70*$AF70)*$C70)*$H70),0),0)</f>
        <v>0</v>
      </c>
      <c r="BR70" s="49">
        <f>IFERROR(ROUND(((($D70*$AG70)*$C70)*$G70),0),0)</f>
        <v>0</v>
      </c>
      <c r="BS70" s="49">
        <f>IFERROR(ROUND(((($D70*$AG70)*$C70)*$H70),0),0)</f>
        <v>0</v>
      </c>
      <c r="BT70" s="49">
        <f>IFERROR(ROUND(((($D70*$AH70)*$C70)*$G70),0),0)</f>
        <v>0</v>
      </c>
      <c r="BU70" s="49">
        <f>IFERROR(ROUND(((($D70*$AH70)*$C70)*$H70),0),0)</f>
        <v>0</v>
      </c>
      <c r="BV70" s="35">
        <f>ROUND(AL70+AN70+AP70+AR70+AT70+AV70+AX70+AZ70+BB70+BD70+BF70+BH70+BJ70+BL70+BN70+BP70+BR70+BT70,0)</f>
        <v>0</v>
      </c>
      <c r="BW70" s="35">
        <f>ROUND(AM70+AO70+AQ70+AS70+AU70+AW70+AY70+BA70+BC70+BE70+BG70+BI70+BK70+BM70+BO70+BQ70+BS70+BU70,0)</f>
        <v>0</v>
      </c>
      <c r="BX70" s="35">
        <f>ROUND((K70+L70)-BV70,0)</f>
        <v>0</v>
      </c>
      <c r="BY70" s="35">
        <f>ROUND((M70+N70)-BW70,0)</f>
        <v>0</v>
      </c>
    </row>
    <row r="71" spans="1:77" x14ac:dyDescent="0.35">
      <c r="A71" s="51" t="s">
        <v>135</v>
      </c>
      <c r="B71" s="52" t="s">
        <v>136</v>
      </c>
      <c r="C71" s="53"/>
      <c r="D71" s="54"/>
      <c r="E71" s="54"/>
      <c r="F71" s="54"/>
      <c r="G71" s="55"/>
      <c r="H71" s="55"/>
      <c r="I71" s="47">
        <f t="shared" ref="I71:I82" si="198">IFERROR(ROUND((C71*D71*E71),0),0)</f>
        <v>0</v>
      </c>
      <c r="J71" s="47">
        <f t="shared" ref="J71:J82" si="199">IFERROR(ROUND((C71*D71*F71),0),0)</f>
        <v>0</v>
      </c>
      <c r="K71" s="47">
        <f t="shared" ref="K71:K82" si="200">IFERROR(ROUND(I71*G71,2),0)</f>
        <v>0</v>
      </c>
      <c r="L71" s="47">
        <f t="shared" ref="L71:L82" si="201">IFERROR(ROUND(J71*G71,2),0)</f>
        <v>0</v>
      </c>
      <c r="M71" s="47">
        <f t="shared" ref="M71:M82" si="202">IFERROR(ROUND(I71*H71,2),0)</f>
        <v>0</v>
      </c>
      <c r="N71" s="47">
        <f t="shared" ref="N71:N82" si="203">IFERROR(ROUND(J71*H71,2),0)</f>
        <v>0</v>
      </c>
      <c r="O71" s="47"/>
      <c r="P71" s="48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50">
        <f t="shared" ref="AI71:AI82" si="204">ROUND(SUM(Q71:AH71),2)</f>
        <v>0</v>
      </c>
      <c r="AJ71" s="50">
        <f t="shared" ref="AJ71:AJ82" si="205">ROUND(((E71+F71)*C71)-AI71,2)</f>
        <v>0</v>
      </c>
      <c r="AK71" s="35"/>
      <c r="AL71" s="49">
        <f t="shared" ref="AL71:AL82" si="206">IFERROR(ROUND(((($D71*$Q71)*$C71)*$G71),0),0)</f>
        <v>0</v>
      </c>
      <c r="AM71" s="49">
        <f t="shared" ref="AM71:AM82" si="207">IFERROR(ROUND(((($D71*$Q71)*$C71)*$H71),0),0)</f>
        <v>0</v>
      </c>
      <c r="AN71" s="49">
        <f t="shared" ref="AN71:AN82" si="208">IFERROR(ROUND(((($D71*$R71)*$C71)*$G71),0),0)</f>
        <v>0</v>
      </c>
      <c r="AO71" s="49">
        <f t="shared" ref="AO71:AO82" si="209">IFERROR(ROUND(((($D71*$R71)*$C71)*$H71),0),0)</f>
        <v>0</v>
      </c>
      <c r="AP71" s="49">
        <f t="shared" ref="AP71:AP82" si="210">IFERROR(ROUND(((($D71*$S71)*$C71)*$G71),0),0)</f>
        <v>0</v>
      </c>
      <c r="AQ71" s="49">
        <f t="shared" ref="AQ71:AQ82" si="211">IFERROR(ROUND(((($D71*$S71)*$C71)*$H71),0),0)</f>
        <v>0</v>
      </c>
      <c r="AR71" s="49">
        <f t="shared" ref="AR71:AR82" si="212">IFERROR(ROUND(((($D71*$T71)*$C71)*$G71),0),0)</f>
        <v>0</v>
      </c>
      <c r="AS71" s="49">
        <f t="shared" ref="AS71:AS82" si="213">IFERROR(ROUND(((($D71*$T71)*$C71)*$H71),0),0)</f>
        <v>0</v>
      </c>
      <c r="AT71" s="49">
        <f t="shared" ref="AT71:AT82" si="214">IFERROR(ROUND(((($D71*$U71)*$C71)*$G71),0),0)</f>
        <v>0</v>
      </c>
      <c r="AU71" s="49">
        <f t="shared" ref="AU71:AU82" si="215">IFERROR(ROUND(((($D71*$U71)*$C71)*$H71),0),0)</f>
        <v>0</v>
      </c>
      <c r="AV71" s="49">
        <f t="shared" ref="AV71:AV82" si="216">IFERROR(ROUND(((($D71*$V71)*$C71)*$G71),0),0)</f>
        <v>0</v>
      </c>
      <c r="AW71" s="49">
        <f t="shared" ref="AW71:AW82" si="217">IFERROR(ROUND(((($D71*$V71)*$C71)*$H71),0),0)</f>
        <v>0</v>
      </c>
      <c r="AX71" s="49">
        <f t="shared" ref="AX71:AX82" si="218">IFERROR(ROUND(((($D71*$W71)*$C71)*$G71),0),0)</f>
        <v>0</v>
      </c>
      <c r="AY71" s="49">
        <f t="shared" ref="AY71:AY82" si="219">IFERROR(ROUND(((($D71*$W71)*$C71)*$H71),0),0)</f>
        <v>0</v>
      </c>
      <c r="AZ71" s="49">
        <f t="shared" ref="AZ71:AZ82" si="220">IFERROR(ROUND(((($D71*$X71)*$C71)*$G71),0),0)</f>
        <v>0</v>
      </c>
      <c r="BA71" s="49">
        <f t="shared" ref="BA71:BA82" si="221">IFERROR(ROUND(((($D71*$X71)*$C71)*$H71),0),0)</f>
        <v>0</v>
      </c>
      <c r="BB71" s="49">
        <f t="shared" ref="BB71:BB82" si="222">IFERROR(ROUND(((($D71*$Y71)*$C71)*$G71),0),0)</f>
        <v>0</v>
      </c>
      <c r="BC71" s="49">
        <f t="shared" ref="BC71:BC82" si="223">IFERROR(ROUND(((($D71*$Y71)*$C71)*$H71),0),0)</f>
        <v>0</v>
      </c>
      <c r="BD71" s="49">
        <f t="shared" ref="BD71:BD82" si="224">IFERROR(ROUND(((($D71*$Z71)*$C71)*$G71),0),0)</f>
        <v>0</v>
      </c>
      <c r="BE71" s="49">
        <f t="shared" ref="BE71:BE82" si="225">IFERROR(ROUND(((($D71*$Z71)*$C71)*$H71),0),0)</f>
        <v>0</v>
      </c>
      <c r="BF71" s="49">
        <f t="shared" ref="BF71:BF82" si="226">IFERROR(ROUND(((($D71*$AA71)*$C71)*$G71),0),0)</f>
        <v>0</v>
      </c>
      <c r="BG71" s="49">
        <f t="shared" ref="BG71:BG82" si="227">IFERROR(ROUND(((($D71*$AA71)*$C71)*$H71),0),0)</f>
        <v>0</v>
      </c>
      <c r="BH71" s="49">
        <f t="shared" ref="BH71:BH82" si="228">IFERROR(ROUND(((($D71*$AB71)*$C71)*$G71),0),0)</f>
        <v>0</v>
      </c>
      <c r="BI71" s="49">
        <f t="shared" ref="BI71:BI82" si="229">IFERROR(ROUND(((($D71*$AB71)*$C71)*$H71),0),0)</f>
        <v>0</v>
      </c>
      <c r="BJ71" s="49">
        <f t="shared" ref="BJ71:BJ82" si="230">IFERROR(ROUND(((($D71*$AC71)*$C71)*$G71),0),0)</f>
        <v>0</v>
      </c>
      <c r="BK71" s="49">
        <f t="shared" ref="BK71:BK82" si="231">IFERROR(ROUND(((($D71*$AC71)*$C71)*$H71),0),0)</f>
        <v>0</v>
      </c>
      <c r="BL71" s="49">
        <f t="shared" ref="BL71:BL82" si="232">IFERROR(ROUND(((($D71*$AD71)*$C71)*$G71),0),0)</f>
        <v>0</v>
      </c>
      <c r="BM71" s="49">
        <f t="shared" ref="BM71:BM82" si="233">IFERROR(ROUND(((($D71*$AD71)*$C71)*$H71),0),0)</f>
        <v>0</v>
      </c>
      <c r="BN71" s="49">
        <f t="shared" ref="BN71:BN82" si="234">IFERROR(ROUND(((($D71*$AE71)*$C71)*$G71),0),0)</f>
        <v>0</v>
      </c>
      <c r="BO71" s="49">
        <f t="shared" ref="BO71:BO82" si="235">IFERROR(ROUND(((($D71*$AE71)*$C71)*$H71),0),0)</f>
        <v>0</v>
      </c>
      <c r="BP71" s="49">
        <f t="shared" ref="BP71:BP82" si="236">IFERROR(ROUND(((($D71*$AF71)*$C71)*$G71),0),0)</f>
        <v>0</v>
      </c>
      <c r="BQ71" s="49">
        <f t="shared" ref="BQ71:BQ82" si="237">IFERROR(ROUND(((($D71*$AF71)*$C71)*$H71),0),0)</f>
        <v>0</v>
      </c>
      <c r="BR71" s="49">
        <f t="shared" ref="BR71:BR82" si="238">IFERROR(ROUND(((($D71*$AG71)*$C71)*$G71),0),0)</f>
        <v>0</v>
      </c>
      <c r="BS71" s="49">
        <f t="shared" ref="BS71:BS82" si="239">IFERROR(ROUND(((($D71*$AG71)*$C71)*$H71),0),0)</f>
        <v>0</v>
      </c>
      <c r="BT71" s="49">
        <f t="shared" ref="BT71:BT82" si="240">IFERROR(ROUND(((($D71*$AH71)*$C71)*$G71),0),0)</f>
        <v>0</v>
      </c>
      <c r="BU71" s="49">
        <f t="shared" ref="BU71:BU82" si="241">IFERROR(ROUND(((($D71*$AH71)*$C71)*$H71),0),0)</f>
        <v>0</v>
      </c>
      <c r="BV71" s="35">
        <f t="shared" ref="BV71:BV82" si="242">ROUND(AL71+AN71+AP71+AR71+AT71+AV71+AX71+AZ71+BB71+BD71+BF71+BH71+BJ71+BL71+BN71+BP71+BR71+BT71,0)</f>
        <v>0</v>
      </c>
      <c r="BW71" s="35">
        <f t="shared" ref="BW71:BW82" si="243">ROUND(AM71+AO71+AQ71+AS71+AU71+AW71+AY71+BA71+BC71+BE71+BG71+BI71+BK71+BM71+BO71+BQ71+BS71+BU71,0)</f>
        <v>0</v>
      </c>
      <c r="BX71" s="35">
        <f t="shared" ref="BX71:BX82" si="244">ROUND((K71+L71)-BV71,0)</f>
        <v>0</v>
      </c>
      <c r="BY71" s="35">
        <f t="shared" ref="BY71:BY82" si="245">ROUND((M71+N71)-BW71,0)</f>
        <v>0</v>
      </c>
    </row>
    <row r="72" spans="1:77" x14ac:dyDescent="0.35">
      <c r="A72" s="51" t="s">
        <v>137</v>
      </c>
      <c r="B72" s="52" t="s">
        <v>138</v>
      </c>
      <c r="C72" s="53"/>
      <c r="D72" s="54"/>
      <c r="E72" s="54"/>
      <c r="F72" s="54"/>
      <c r="G72" s="55"/>
      <c r="H72" s="55"/>
      <c r="I72" s="47">
        <f t="shared" si="198"/>
        <v>0</v>
      </c>
      <c r="J72" s="47">
        <f t="shared" si="199"/>
        <v>0</v>
      </c>
      <c r="K72" s="47">
        <f t="shared" si="200"/>
        <v>0</v>
      </c>
      <c r="L72" s="47">
        <f t="shared" si="201"/>
        <v>0</v>
      </c>
      <c r="M72" s="47">
        <f t="shared" si="202"/>
        <v>0</v>
      </c>
      <c r="N72" s="47">
        <f t="shared" si="203"/>
        <v>0</v>
      </c>
      <c r="O72" s="47"/>
      <c r="P72" s="48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50">
        <f t="shared" si="204"/>
        <v>0</v>
      </c>
      <c r="AJ72" s="50">
        <f t="shared" si="205"/>
        <v>0</v>
      </c>
      <c r="AK72" s="35"/>
      <c r="AL72" s="49">
        <f t="shared" si="206"/>
        <v>0</v>
      </c>
      <c r="AM72" s="49">
        <f t="shared" si="207"/>
        <v>0</v>
      </c>
      <c r="AN72" s="49">
        <f t="shared" si="208"/>
        <v>0</v>
      </c>
      <c r="AO72" s="49">
        <f t="shared" si="209"/>
        <v>0</v>
      </c>
      <c r="AP72" s="49">
        <f t="shared" si="210"/>
        <v>0</v>
      </c>
      <c r="AQ72" s="49">
        <f t="shared" si="211"/>
        <v>0</v>
      </c>
      <c r="AR72" s="49">
        <f t="shared" si="212"/>
        <v>0</v>
      </c>
      <c r="AS72" s="49">
        <f t="shared" si="213"/>
        <v>0</v>
      </c>
      <c r="AT72" s="49">
        <f t="shared" si="214"/>
        <v>0</v>
      </c>
      <c r="AU72" s="49">
        <f t="shared" si="215"/>
        <v>0</v>
      </c>
      <c r="AV72" s="49">
        <f t="shared" si="216"/>
        <v>0</v>
      </c>
      <c r="AW72" s="49">
        <f t="shared" si="217"/>
        <v>0</v>
      </c>
      <c r="AX72" s="49">
        <f t="shared" si="218"/>
        <v>0</v>
      </c>
      <c r="AY72" s="49">
        <f t="shared" si="219"/>
        <v>0</v>
      </c>
      <c r="AZ72" s="49">
        <f t="shared" si="220"/>
        <v>0</v>
      </c>
      <c r="BA72" s="49">
        <f t="shared" si="221"/>
        <v>0</v>
      </c>
      <c r="BB72" s="49">
        <f t="shared" si="222"/>
        <v>0</v>
      </c>
      <c r="BC72" s="49">
        <f t="shared" si="223"/>
        <v>0</v>
      </c>
      <c r="BD72" s="49">
        <f t="shared" si="224"/>
        <v>0</v>
      </c>
      <c r="BE72" s="49">
        <f t="shared" si="225"/>
        <v>0</v>
      </c>
      <c r="BF72" s="49">
        <f t="shared" si="226"/>
        <v>0</v>
      </c>
      <c r="BG72" s="49">
        <f t="shared" si="227"/>
        <v>0</v>
      </c>
      <c r="BH72" s="49">
        <f t="shared" si="228"/>
        <v>0</v>
      </c>
      <c r="BI72" s="49">
        <f t="shared" si="229"/>
        <v>0</v>
      </c>
      <c r="BJ72" s="49">
        <f t="shared" si="230"/>
        <v>0</v>
      </c>
      <c r="BK72" s="49">
        <f t="shared" si="231"/>
        <v>0</v>
      </c>
      <c r="BL72" s="49">
        <f t="shared" si="232"/>
        <v>0</v>
      </c>
      <c r="BM72" s="49">
        <f t="shared" si="233"/>
        <v>0</v>
      </c>
      <c r="BN72" s="49">
        <f t="shared" si="234"/>
        <v>0</v>
      </c>
      <c r="BO72" s="49">
        <f t="shared" si="235"/>
        <v>0</v>
      </c>
      <c r="BP72" s="49">
        <f t="shared" si="236"/>
        <v>0</v>
      </c>
      <c r="BQ72" s="49">
        <f t="shared" si="237"/>
        <v>0</v>
      </c>
      <c r="BR72" s="49">
        <f t="shared" si="238"/>
        <v>0</v>
      </c>
      <c r="BS72" s="49">
        <f t="shared" si="239"/>
        <v>0</v>
      </c>
      <c r="BT72" s="49">
        <f t="shared" si="240"/>
        <v>0</v>
      </c>
      <c r="BU72" s="49">
        <f t="shared" si="241"/>
        <v>0</v>
      </c>
      <c r="BV72" s="35">
        <f t="shared" si="242"/>
        <v>0</v>
      </c>
      <c r="BW72" s="35">
        <f t="shared" si="243"/>
        <v>0</v>
      </c>
      <c r="BX72" s="35">
        <f t="shared" si="244"/>
        <v>0</v>
      </c>
      <c r="BY72" s="35">
        <f t="shared" si="245"/>
        <v>0</v>
      </c>
    </row>
    <row r="73" spans="1:77" x14ac:dyDescent="0.35">
      <c r="A73" s="51" t="s">
        <v>139</v>
      </c>
      <c r="B73" s="52" t="s">
        <v>140</v>
      </c>
      <c r="C73" s="53"/>
      <c r="D73" s="54"/>
      <c r="E73" s="54"/>
      <c r="F73" s="54"/>
      <c r="G73" s="55"/>
      <c r="H73" s="55"/>
      <c r="I73" s="47">
        <f t="shared" si="198"/>
        <v>0</v>
      </c>
      <c r="J73" s="47">
        <f t="shared" si="199"/>
        <v>0</v>
      </c>
      <c r="K73" s="47">
        <f t="shared" si="200"/>
        <v>0</v>
      </c>
      <c r="L73" s="47">
        <f t="shared" si="201"/>
        <v>0</v>
      </c>
      <c r="M73" s="47">
        <f t="shared" si="202"/>
        <v>0</v>
      </c>
      <c r="N73" s="47">
        <f t="shared" si="203"/>
        <v>0</v>
      </c>
      <c r="O73" s="47"/>
      <c r="P73" s="48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50">
        <f t="shared" si="204"/>
        <v>0</v>
      </c>
      <c r="AJ73" s="50">
        <f t="shared" si="205"/>
        <v>0</v>
      </c>
      <c r="AK73" s="35"/>
      <c r="AL73" s="49">
        <f t="shared" si="206"/>
        <v>0</v>
      </c>
      <c r="AM73" s="49">
        <f t="shared" si="207"/>
        <v>0</v>
      </c>
      <c r="AN73" s="49">
        <f t="shared" si="208"/>
        <v>0</v>
      </c>
      <c r="AO73" s="49">
        <f t="shared" si="209"/>
        <v>0</v>
      </c>
      <c r="AP73" s="49">
        <f t="shared" si="210"/>
        <v>0</v>
      </c>
      <c r="AQ73" s="49">
        <f t="shared" si="211"/>
        <v>0</v>
      </c>
      <c r="AR73" s="49">
        <f t="shared" si="212"/>
        <v>0</v>
      </c>
      <c r="AS73" s="49">
        <f t="shared" si="213"/>
        <v>0</v>
      </c>
      <c r="AT73" s="49">
        <f t="shared" si="214"/>
        <v>0</v>
      </c>
      <c r="AU73" s="49">
        <f t="shared" si="215"/>
        <v>0</v>
      </c>
      <c r="AV73" s="49">
        <f t="shared" si="216"/>
        <v>0</v>
      </c>
      <c r="AW73" s="49">
        <f t="shared" si="217"/>
        <v>0</v>
      </c>
      <c r="AX73" s="49">
        <f t="shared" si="218"/>
        <v>0</v>
      </c>
      <c r="AY73" s="49">
        <f t="shared" si="219"/>
        <v>0</v>
      </c>
      <c r="AZ73" s="49">
        <f t="shared" si="220"/>
        <v>0</v>
      </c>
      <c r="BA73" s="49">
        <f t="shared" si="221"/>
        <v>0</v>
      </c>
      <c r="BB73" s="49">
        <f t="shared" si="222"/>
        <v>0</v>
      </c>
      <c r="BC73" s="49">
        <f t="shared" si="223"/>
        <v>0</v>
      </c>
      <c r="BD73" s="49">
        <f t="shared" si="224"/>
        <v>0</v>
      </c>
      <c r="BE73" s="49">
        <f t="shared" si="225"/>
        <v>0</v>
      </c>
      <c r="BF73" s="49">
        <f t="shared" si="226"/>
        <v>0</v>
      </c>
      <c r="BG73" s="49">
        <f t="shared" si="227"/>
        <v>0</v>
      </c>
      <c r="BH73" s="49">
        <f t="shared" si="228"/>
        <v>0</v>
      </c>
      <c r="BI73" s="49">
        <f t="shared" si="229"/>
        <v>0</v>
      </c>
      <c r="BJ73" s="49">
        <f t="shared" si="230"/>
        <v>0</v>
      </c>
      <c r="BK73" s="49">
        <f t="shared" si="231"/>
        <v>0</v>
      </c>
      <c r="BL73" s="49">
        <f t="shared" si="232"/>
        <v>0</v>
      </c>
      <c r="BM73" s="49">
        <f t="shared" si="233"/>
        <v>0</v>
      </c>
      <c r="BN73" s="49">
        <f t="shared" si="234"/>
        <v>0</v>
      </c>
      <c r="BO73" s="49">
        <f t="shared" si="235"/>
        <v>0</v>
      </c>
      <c r="BP73" s="49">
        <f t="shared" si="236"/>
        <v>0</v>
      </c>
      <c r="BQ73" s="49">
        <f t="shared" si="237"/>
        <v>0</v>
      </c>
      <c r="BR73" s="49">
        <f t="shared" si="238"/>
        <v>0</v>
      </c>
      <c r="BS73" s="49">
        <f t="shared" si="239"/>
        <v>0</v>
      </c>
      <c r="BT73" s="49">
        <f t="shared" si="240"/>
        <v>0</v>
      </c>
      <c r="BU73" s="49">
        <f t="shared" si="241"/>
        <v>0</v>
      </c>
      <c r="BV73" s="35">
        <f t="shared" si="242"/>
        <v>0</v>
      </c>
      <c r="BW73" s="35">
        <f t="shared" si="243"/>
        <v>0</v>
      </c>
      <c r="BX73" s="35">
        <f t="shared" si="244"/>
        <v>0</v>
      </c>
      <c r="BY73" s="35">
        <f t="shared" si="245"/>
        <v>0</v>
      </c>
    </row>
    <row r="74" spans="1:77" x14ac:dyDescent="0.35">
      <c r="A74" s="51" t="s">
        <v>141</v>
      </c>
      <c r="B74" s="63" t="s">
        <v>142</v>
      </c>
      <c r="C74" s="53"/>
      <c r="D74" s="54"/>
      <c r="E74" s="54"/>
      <c r="F74" s="54"/>
      <c r="G74" s="55"/>
      <c r="H74" s="55"/>
      <c r="I74" s="47">
        <f t="shared" si="198"/>
        <v>0</v>
      </c>
      <c r="J74" s="47">
        <f t="shared" si="199"/>
        <v>0</v>
      </c>
      <c r="K74" s="47">
        <f t="shared" si="200"/>
        <v>0</v>
      </c>
      <c r="L74" s="47">
        <f t="shared" si="201"/>
        <v>0</v>
      </c>
      <c r="M74" s="47">
        <f t="shared" si="202"/>
        <v>0</v>
      </c>
      <c r="N74" s="47">
        <f t="shared" si="203"/>
        <v>0</v>
      </c>
      <c r="O74" s="47"/>
      <c r="P74" s="48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50">
        <f t="shared" si="204"/>
        <v>0</v>
      </c>
      <c r="AJ74" s="50">
        <f t="shared" si="205"/>
        <v>0</v>
      </c>
      <c r="AK74" s="35"/>
      <c r="AL74" s="49">
        <f t="shared" si="206"/>
        <v>0</v>
      </c>
      <c r="AM74" s="49">
        <f t="shared" si="207"/>
        <v>0</v>
      </c>
      <c r="AN74" s="49">
        <f t="shared" si="208"/>
        <v>0</v>
      </c>
      <c r="AO74" s="49">
        <f t="shared" si="209"/>
        <v>0</v>
      </c>
      <c r="AP74" s="49">
        <f t="shared" si="210"/>
        <v>0</v>
      </c>
      <c r="AQ74" s="49">
        <f t="shared" si="211"/>
        <v>0</v>
      </c>
      <c r="AR74" s="49">
        <f t="shared" si="212"/>
        <v>0</v>
      </c>
      <c r="AS74" s="49">
        <f t="shared" si="213"/>
        <v>0</v>
      </c>
      <c r="AT74" s="49">
        <f t="shared" si="214"/>
        <v>0</v>
      </c>
      <c r="AU74" s="49">
        <f t="shared" si="215"/>
        <v>0</v>
      </c>
      <c r="AV74" s="49">
        <f t="shared" si="216"/>
        <v>0</v>
      </c>
      <c r="AW74" s="49">
        <f t="shared" si="217"/>
        <v>0</v>
      </c>
      <c r="AX74" s="49">
        <f t="shared" si="218"/>
        <v>0</v>
      </c>
      <c r="AY74" s="49">
        <f t="shared" si="219"/>
        <v>0</v>
      </c>
      <c r="AZ74" s="49">
        <f t="shared" si="220"/>
        <v>0</v>
      </c>
      <c r="BA74" s="49">
        <f t="shared" si="221"/>
        <v>0</v>
      </c>
      <c r="BB74" s="49">
        <f t="shared" si="222"/>
        <v>0</v>
      </c>
      <c r="BC74" s="49">
        <f t="shared" si="223"/>
        <v>0</v>
      </c>
      <c r="BD74" s="49">
        <f t="shared" si="224"/>
        <v>0</v>
      </c>
      <c r="BE74" s="49">
        <f t="shared" si="225"/>
        <v>0</v>
      </c>
      <c r="BF74" s="49">
        <f t="shared" si="226"/>
        <v>0</v>
      </c>
      <c r="BG74" s="49">
        <f t="shared" si="227"/>
        <v>0</v>
      </c>
      <c r="BH74" s="49">
        <f t="shared" si="228"/>
        <v>0</v>
      </c>
      <c r="BI74" s="49">
        <f t="shared" si="229"/>
        <v>0</v>
      </c>
      <c r="BJ74" s="49">
        <f t="shared" si="230"/>
        <v>0</v>
      </c>
      <c r="BK74" s="49">
        <f t="shared" si="231"/>
        <v>0</v>
      </c>
      <c r="BL74" s="49">
        <f t="shared" si="232"/>
        <v>0</v>
      </c>
      <c r="BM74" s="49">
        <f t="shared" si="233"/>
        <v>0</v>
      </c>
      <c r="BN74" s="49">
        <f t="shared" si="234"/>
        <v>0</v>
      </c>
      <c r="BO74" s="49">
        <f t="shared" si="235"/>
        <v>0</v>
      </c>
      <c r="BP74" s="49">
        <f t="shared" si="236"/>
        <v>0</v>
      </c>
      <c r="BQ74" s="49">
        <f t="shared" si="237"/>
        <v>0</v>
      </c>
      <c r="BR74" s="49">
        <f t="shared" si="238"/>
        <v>0</v>
      </c>
      <c r="BS74" s="49">
        <f t="shared" si="239"/>
        <v>0</v>
      </c>
      <c r="BT74" s="49">
        <f t="shared" si="240"/>
        <v>0</v>
      </c>
      <c r="BU74" s="49">
        <f t="shared" si="241"/>
        <v>0</v>
      </c>
      <c r="BV74" s="35">
        <f t="shared" si="242"/>
        <v>0</v>
      </c>
      <c r="BW74" s="35">
        <f t="shared" si="243"/>
        <v>0</v>
      </c>
      <c r="BX74" s="35">
        <f t="shared" si="244"/>
        <v>0</v>
      </c>
      <c r="BY74" s="35">
        <f t="shared" si="245"/>
        <v>0</v>
      </c>
    </row>
    <row r="75" spans="1:77" x14ac:dyDescent="0.35">
      <c r="A75" s="51" t="s">
        <v>143</v>
      </c>
      <c r="B75" s="63" t="s">
        <v>144</v>
      </c>
      <c r="C75" s="53"/>
      <c r="D75" s="54"/>
      <c r="E75" s="54"/>
      <c r="F75" s="54"/>
      <c r="G75" s="55"/>
      <c r="H75" s="55"/>
      <c r="I75" s="47">
        <f t="shared" si="198"/>
        <v>0</v>
      </c>
      <c r="J75" s="47">
        <f t="shared" si="199"/>
        <v>0</v>
      </c>
      <c r="K75" s="47">
        <f t="shared" si="200"/>
        <v>0</v>
      </c>
      <c r="L75" s="47">
        <f t="shared" si="201"/>
        <v>0</v>
      </c>
      <c r="M75" s="47">
        <f t="shared" si="202"/>
        <v>0</v>
      </c>
      <c r="N75" s="47">
        <f t="shared" si="203"/>
        <v>0</v>
      </c>
      <c r="O75" s="47"/>
      <c r="P75" s="48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50">
        <f t="shared" si="204"/>
        <v>0</v>
      </c>
      <c r="AJ75" s="50">
        <f t="shared" si="205"/>
        <v>0</v>
      </c>
      <c r="AK75" s="35"/>
      <c r="AL75" s="49">
        <f t="shared" si="206"/>
        <v>0</v>
      </c>
      <c r="AM75" s="49">
        <f t="shared" si="207"/>
        <v>0</v>
      </c>
      <c r="AN75" s="49">
        <f t="shared" si="208"/>
        <v>0</v>
      </c>
      <c r="AO75" s="49">
        <f t="shared" si="209"/>
        <v>0</v>
      </c>
      <c r="AP75" s="49">
        <f t="shared" si="210"/>
        <v>0</v>
      </c>
      <c r="AQ75" s="49">
        <f t="shared" si="211"/>
        <v>0</v>
      </c>
      <c r="AR75" s="49">
        <f t="shared" si="212"/>
        <v>0</v>
      </c>
      <c r="AS75" s="49">
        <f t="shared" si="213"/>
        <v>0</v>
      </c>
      <c r="AT75" s="49">
        <f t="shared" si="214"/>
        <v>0</v>
      </c>
      <c r="AU75" s="49">
        <f t="shared" si="215"/>
        <v>0</v>
      </c>
      <c r="AV75" s="49">
        <f t="shared" si="216"/>
        <v>0</v>
      </c>
      <c r="AW75" s="49">
        <f t="shared" si="217"/>
        <v>0</v>
      </c>
      <c r="AX75" s="49">
        <f t="shared" si="218"/>
        <v>0</v>
      </c>
      <c r="AY75" s="49">
        <f t="shared" si="219"/>
        <v>0</v>
      </c>
      <c r="AZ75" s="49">
        <f t="shared" si="220"/>
        <v>0</v>
      </c>
      <c r="BA75" s="49">
        <f t="shared" si="221"/>
        <v>0</v>
      </c>
      <c r="BB75" s="49">
        <f t="shared" si="222"/>
        <v>0</v>
      </c>
      <c r="BC75" s="49">
        <f t="shared" si="223"/>
        <v>0</v>
      </c>
      <c r="BD75" s="49">
        <f t="shared" si="224"/>
        <v>0</v>
      </c>
      <c r="BE75" s="49">
        <f t="shared" si="225"/>
        <v>0</v>
      </c>
      <c r="BF75" s="49">
        <f t="shared" si="226"/>
        <v>0</v>
      </c>
      <c r="BG75" s="49">
        <f t="shared" si="227"/>
        <v>0</v>
      </c>
      <c r="BH75" s="49">
        <f t="shared" si="228"/>
        <v>0</v>
      </c>
      <c r="BI75" s="49">
        <f t="shared" si="229"/>
        <v>0</v>
      </c>
      <c r="BJ75" s="49">
        <f t="shared" si="230"/>
        <v>0</v>
      </c>
      <c r="BK75" s="49">
        <f t="shared" si="231"/>
        <v>0</v>
      </c>
      <c r="BL75" s="49">
        <f t="shared" si="232"/>
        <v>0</v>
      </c>
      <c r="BM75" s="49">
        <f t="shared" si="233"/>
        <v>0</v>
      </c>
      <c r="BN75" s="49">
        <f t="shared" si="234"/>
        <v>0</v>
      </c>
      <c r="BO75" s="49">
        <f t="shared" si="235"/>
        <v>0</v>
      </c>
      <c r="BP75" s="49">
        <f t="shared" si="236"/>
        <v>0</v>
      </c>
      <c r="BQ75" s="49">
        <f t="shared" si="237"/>
        <v>0</v>
      </c>
      <c r="BR75" s="49">
        <f t="shared" si="238"/>
        <v>0</v>
      </c>
      <c r="BS75" s="49">
        <f t="shared" si="239"/>
        <v>0</v>
      </c>
      <c r="BT75" s="49">
        <f t="shared" si="240"/>
        <v>0</v>
      </c>
      <c r="BU75" s="49">
        <f t="shared" si="241"/>
        <v>0</v>
      </c>
      <c r="BV75" s="35">
        <f t="shared" si="242"/>
        <v>0</v>
      </c>
      <c r="BW75" s="35">
        <f t="shared" si="243"/>
        <v>0</v>
      </c>
      <c r="BX75" s="35">
        <f t="shared" si="244"/>
        <v>0</v>
      </c>
      <c r="BY75" s="35">
        <f t="shared" si="245"/>
        <v>0</v>
      </c>
    </row>
    <row r="76" spans="1:77" x14ac:dyDescent="0.35">
      <c r="A76" s="51" t="s">
        <v>145</v>
      </c>
      <c r="B76" s="52"/>
      <c r="C76" s="53"/>
      <c r="D76" s="54"/>
      <c r="E76" s="54"/>
      <c r="F76" s="54"/>
      <c r="G76" s="55"/>
      <c r="H76" s="55"/>
      <c r="I76" s="47">
        <f t="shared" si="198"/>
        <v>0</v>
      </c>
      <c r="J76" s="47">
        <f t="shared" si="199"/>
        <v>0</v>
      </c>
      <c r="K76" s="47">
        <f t="shared" si="200"/>
        <v>0</v>
      </c>
      <c r="L76" s="47">
        <f t="shared" si="201"/>
        <v>0</v>
      </c>
      <c r="M76" s="47">
        <f t="shared" si="202"/>
        <v>0</v>
      </c>
      <c r="N76" s="47">
        <f t="shared" si="203"/>
        <v>0</v>
      </c>
      <c r="O76" s="47"/>
      <c r="P76" s="48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50">
        <f t="shared" si="204"/>
        <v>0</v>
      </c>
      <c r="AJ76" s="50">
        <f t="shared" si="205"/>
        <v>0</v>
      </c>
      <c r="AK76" s="35"/>
      <c r="AL76" s="49">
        <f t="shared" si="206"/>
        <v>0</v>
      </c>
      <c r="AM76" s="49">
        <f t="shared" si="207"/>
        <v>0</v>
      </c>
      <c r="AN76" s="49">
        <f t="shared" si="208"/>
        <v>0</v>
      </c>
      <c r="AO76" s="49">
        <f t="shared" si="209"/>
        <v>0</v>
      </c>
      <c r="AP76" s="49">
        <f t="shared" si="210"/>
        <v>0</v>
      </c>
      <c r="AQ76" s="49">
        <f t="shared" si="211"/>
        <v>0</v>
      </c>
      <c r="AR76" s="49">
        <f t="shared" si="212"/>
        <v>0</v>
      </c>
      <c r="AS76" s="49">
        <f t="shared" si="213"/>
        <v>0</v>
      </c>
      <c r="AT76" s="49">
        <f t="shared" si="214"/>
        <v>0</v>
      </c>
      <c r="AU76" s="49">
        <f t="shared" si="215"/>
        <v>0</v>
      </c>
      <c r="AV76" s="49">
        <f t="shared" si="216"/>
        <v>0</v>
      </c>
      <c r="AW76" s="49">
        <f t="shared" si="217"/>
        <v>0</v>
      </c>
      <c r="AX76" s="49">
        <f t="shared" si="218"/>
        <v>0</v>
      </c>
      <c r="AY76" s="49">
        <f t="shared" si="219"/>
        <v>0</v>
      </c>
      <c r="AZ76" s="49">
        <f t="shared" si="220"/>
        <v>0</v>
      </c>
      <c r="BA76" s="49">
        <f t="shared" si="221"/>
        <v>0</v>
      </c>
      <c r="BB76" s="49">
        <f t="shared" si="222"/>
        <v>0</v>
      </c>
      <c r="BC76" s="49">
        <f t="shared" si="223"/>
        <v>0</v>
      </c>
      <c r="BD76" s="49">
        <f t="shared" si="224"/>
        <v>0</v>
      </c>
      <c r="BE76" s="49">
        <f t="shared" si="225"/>
        <v>0</v>
      </c>
      <c r="BF76" s="49">
        <f t="shared" si="226"/>
        <v>0</v>
      </c>
      <c r="BG76" s="49">
        <f t="shared" si="227"/>
        <v>0</v>
      </c>
      <c r="BH76" s="49">
        <f t="shared" si="228"/>
        <v>0</v>
      </c>
      <c r="BI76" s="49">
        <f t="shared" si="229"/>
        <v>0</v>
      </c>
      <c r="BJ76" s="49">
        <f t="shared" si="230"/>
        <v>0</v>
      </c>
      <c r="BK76" s="49">
        <f t="shared" si="231"/>
        <v>0</v>
      </c>
      <c r="BL76" s="49">
        <f t="shared" si="232"/>
        <v>0</v>
      </c>
      <c r="BM76" s="49">
        <f t="shared" si="233"/>
        <v>0</v>
      </c>
      <c r="BN76" s="49">
        <f t="shared" si="234"/>
        <v>0</v>
      </c>
      <c r="BO76" s="49">
        <f t="shared" si="235"/>
        <v>0</v>
      </c>
      <c r="BP76" s="49">
        <f t="shared" si="236"/>
        <v>0</v>
      </c>
      <c r="BQ76" s="49">
        <f t="shared" si="237"/>
        <v>0</v>
      </c>
      <c r="BR76" s="49">
        <f t="shared" si="238"/>
        <v>0</v>
      </c>
      <c r="BS76" s="49">
        <f t="shared" si="239"/>
        <v>0</v>
      </c>
      <c r="BT76" s="49">
        <f t="shared" si="240"/>
        <v>0</v>
      </c>
      <c r="BU76" s="49">
        <f t="shared" si="241"/>
        <v>0</v>
      </c>
      <c r="BV76" s="35">
        <f t="shared" si="242"/>
        <v>0</v>
      </c>
      <c r="BW76" s="35">
        <f t="shared" si="243"/>
        <v>0</v>
      </c>
      <c r="BX76" s="35">
        <f t="shared" si="244"/>
        <v>0</v>
      </c>
      <c r="BY76" s="35">
        <f t="shared" si="245"/>
        <v>0</v>
      </c>
    </row>
    <row r="77" spans="1:77" x14ac:dyDescent="0.35">
      <c r="A77" s="51" t="s">
        <v>146</v>
      </c>
      <c r="B77" s="52"/>
      <c r="C77" s="53"/>
      <c r="D77" s="54"/>
      <c r="E77" s="54"/>
      <c r="F77" s="54"/>
      <c r="G77" s="55"/>
      <c r="H77" s="55"/>
      <c r="I77" s="47">
        <f t="shared" si="198"/>
        <v>0</v>
      </c>
      <c r="J77" s="47">
        <f t="shared" si="199"/>
        <v>0</v>
      </c>
      <c r="K77" s="47">
        <f t="shared" si="200"/>
        <v>0</v>
      </c>
      <c r="L77" s="47">
        <f t="shared" si="201"/>
        <v>0</v>
      </c>
      <c r="M77" s="47">
        <f t="shared" si="202"/>
        <v>0</v>
      </c>
      <c r="N77" s="47">
        <f t="shared" si="203"/>
        <v>0</v>
      </c>
      <c r="O77" s="47"/>
      <c r="P77" s="48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50">
        <f t="shared" si="204"/>
        <v>0</v>
      </c>
      <c r="AJ77" s="50">
        <f t="shared" si="205"/>
        <v>0</v>
      </c>
      <c r="AK77" s="35"/>
      <c r="AL77" s="49">
        <f t="shared" si="206"/>
        <v>0</v>
      </c>
      <c r="AM77" s="49">
        <f t="shared" si="207"/>
        <v>0</v>
      </c>
      <c r="AN77" s="49">
        <f t="shared" si="208"/>
        <v>0</v>
      </c>
      <c r="AO77" s="49">
        <f t="shared" si="209"/>
        <v>0</v>
      </c>
      <c r="AP77" s="49">
        <f t="shared" si="210"/>
        <v>0</v>
      </c>
      <c r="AQ77" s="49">
        <f t="shared" si="211"/>
        <v>0</v>
      </c>
      <c r="AR77" s="49">
        <f t="shared" si="212"/>
        <v>0</v>
      </c>
      <c r="AS77" s="49">
        <f t="shared" si="213"/>
        <v>0</v>
      </c>
      <c r="AT77" s="49">
        <f t="shared" si="214"/>
        <v>0</v>
      </c>
      <c r="AU77" s="49">
        <f t="shared" si="215"/>
        <v>0</v>
      </c>
      <c r="AV77" s="49">
        <f t="shared" si="216"/>
        <v>0</v>
      </c>
      <c r="AW77" s="49">
        <f t="shared" si="217"/>
        <v>0</v>
      </c>
      <c r="AX77" s="49">
        <f t="shared" si="218"/>
        <v>0</v>
      </c>
      <c r="AY77" s="49">
        <f t="shared" si="219"/>
        <v>0</v>
      </c>
      <c r="AZ77" s="49">
        <f t="shared" si="220"/>
        <v>0</v>
      </c>
      <c r="BA77" s="49">
        <f t="shared" si="221"/>
        <v>0</v>
      </c>
      <c r="BB77" s="49">
        <f t="shared" si="222"/>
        <v>0</v>
      </c>
      <c r="BC77" s="49">
        <f t="shared" si="223"/>
        <v>0</v>
      </c>
      <c r="BD77" s="49">
        <f t="shared" si="224"/>
        <v>0</v>
      </c>
      <c r="BE77" s="49">
        <f t="shared" si="225"/>
        <v>0</v>
      </c>
      <c r="BF77" s="49">
        <f t="shared" si="226"/>
        <v>0</v>
      </c>
      <c r="BG77" s="49">
        <f t="shared" si="227"/>
        <v>0</v>
      </c>
      <c r="BH77" s="49">
        <f t="shared" si="228"/>
        <v>0</v>
      </c>
      <c r="BI77" s="49">
        <f t="shared" si="229"/>
        <v>0</v>
      </c>
      <c r="BJ77" s="49">
        <f t="shared" si="230"/>
        <v>0</v>
      </c>
      <c r="BK77" s="49">
        <f t="shared" si="231"/>
        <v>0</v>
      </c>
      <c r="BL77" s="49">
        <f t="shared" si="232"/>
        <v>0</v>
      </c>
      <c r="BM77" s="49">
        <f t="shared" si="233"/>
        <v>0</v>
      </c>
      <c r="BN77" s="49">
        <f t="shared" si="234"/>
        <v>0</v>
      </c>
      <c r="BO77" s="49">
        <f t="shared" si="235"/>
        <v>0</v>
      </c>
      <c r="BP77" s="49">
        <f t="shared" si="236"/>
        <v>0</v>
      </c>
      <c r="BQ77" s="49">
        <f t="shared" si="237"/>
        <v>0</v>
      </c>
      <c r="BR77" s="49">
        <f t="shared" si="238"/>
        <v>0</v>
      </c>
      <c r="BS77" s="49">
        <f t="shared" si="239"/>
        <v>0</v>
      </c>
      <c r="BT77" s="49">
        <f t="shared" si="240"/>
        <v>0</v>
      </c>
      <c r="BU77" s="49">
        <f t="shared" si="241"/>
        <v>0</v>
      </c>
      <c r="BV77" s="35">
        <f t="shared" si="242"/>
        <v>0</v>
      </c>
      <c r="BW77" s="35">
        <f t="shared" si="243"/>
        <v>0</v>
      </c>
      <c r="BX77" s="35">
        <f t="shared" si="244"/>
        <v>0</v>
      </c>
      <c r="BY77" s="35">
        <f t="shared" si="245"/>
        <v>0</v>
      </c>
    </row>
    <row r="78" spans="1:77" x14ac:dyDescent="0.35">
      <c r="A78" s="51" t="s">
        <v>147</v>
      </c>
      <c r="B78" s="52"/>
      <c r="C78" s="53"/>
      <c r="D78" s="54"/>
      <c r="E78" s="54"/>
      <c r="F78" s="54"/>
      <c r="G78" s="55"/>
      <c r="H78" s="55"/>
      <c r="I78" s="47">
        <f t="shared" si="198"/>
        <v>0</v>
      </c>
      <c r="J78" s="47">
        <f t="shared" si="199"/>
        <v>0</v>
      </c>
      <c r="K78" s="47">
        <f t="shared" si="200"/>
        <v>0</v>
      </c>
      <c r="L78" s="47">
        <f t="shared" si="201"/>
        <v>0</v>
      </c>
      <c r="M78" s="47">
        <f t="shared" si="202"/>
        <v>0</v>
      </c>
      <c r="N78" s="47">
        <f t="shared" si="203"/>
        <v>0</v>
      </c>
      <c r="O78" s="47"/>
      <c r="P78" s="48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50">
        <f t="shared" si="204"/>
        <v>0</v>
      </c>
      <c r="AJ78" s="50">
        <f t="shared" si="205"/>
        <v>0</v>
      </c>
      <c r="AK78" s="35"/>
      <c r="AL78" s="49">
        <f t="shared" si="206"/>
        <v>0</v>
      </c>
      <c r="AM78" s="49">
        <f t="shared" si="207"/>
        <v>0</v>
      </c>
      <c r="AN78" s="49">
        <f t="shared" si="208"/>
        <v>0</v>
      </c>
      <c r="AO78" s="49">
        <f t="shared" si="209"/>
        <v>0</v>
      </c>
      <c r="AP78" s="49">
        <f t="shared" si="210"/>
        <v>0</v>
      </c>
      <c r="AQ78" s="49">
        <f t="shared" si="211"/>
        <v>0</v>
      </c>
      <c r="AR78" s="49">
        <f t="shared" si="212"/>
        <v>0</v>
      </c>
      <c r="AS78" s="49">
        <f t="shared" si="213"/>
        <v>0</v>
      </c>
      <c r="AT78" s="49">
        <f t="shared" si="214"/>
        <v>0</v>
      </c>
      <c r="AU78" s="49">
        <f t="shared" si="215"/>
        <v>0</v>
      </c>
      <c r="AV78" s="49">
        <f t="shared" si="216"/>
        <v>0</v>
      </c>
      <c r="AW78" s="49">
        <f t="shared" si="217"/>
        <v>0</v>
      </c>
      <c r="AX78" s="49">
        <f t="shared" si="218"/>
        <v>0</v>
      </c>
      <c r="AY78" s="49">
        <f t="shared" si="219"/>
        <v>0</v>
      </c>
      <c r="AZ78" s="49">
        <f t="shared" si="220"/>
        <v>0</v>
      </c>
      <c r="BA78" s="49">
        <f t="shared" si="221"/>
        <v>0</v>
      </c>
      <c r="BB78" s="49">
        <f t="shared" si="222"/>
        <v>0</v>
      </c>
      <c r="BC78" s="49">
        <f t="shared" si="223"/>
        <v>0</v>
      </c>
      <c r="BD78" s="49">
        <f t="shared" si="224"/>
        <v>0</v>
      </c>
      <c r="BE78" s="49">
        <f t="shared" si="225"/>
        <v>0</v>
      </c>
      <c r="BF78" s="49">
        <f t="shared" si="226"/>
        <v>0</v>
      </c>
      <c r="BG78" s="49">
        <f t="shared" si="227"/>
        <v>0</v>
      </c>
      <c r="BH78" s="49">
        <f t="shared" si="228"/>
        <v>0</v>
      </c>
      <c r="BI78" s="49">
        <f t="shared" si="229"/>
        <v>0</v>
      </c>
      <c r="BJ78" s="49">
        <f t="shared" si="230"/>
        <v>0</v>
      </c>
      <c r="BK78" s="49">
        <f t="shared" si="231"/>
        <v>0</v>
      </c>
      <c r="BL78" s="49">
        <f t="shared" si="232"/>
        <v>0</v>
      </c>
      <c r="BM78" s="49">
        <f t="shared" si="233"/>
        <v>0</v>
      </c>
      <c r="BN78" s="49">
        <f t="shared" si="234"/>
        <v>0</v>
      </c>
      <c r="BO78" s="49">
        <f t="shared" si="235"/>
        <v>0</v>
      </c>
      <c r="BP78" s="49">
        <f t="shared" si="236"/>
        <v>0</v>
      </c>
      <c r="BQ78" s="49">
        <f t="shared" si="237"/>
        <v>0</v>
      </c>
      <c r="BR78" s="49">
        <f t="shared" si="238"/>
        <v>0</v>
      </c>
      <c r="BS78" s="49">
        <f t="shared" si="239"/>
        <v>0</v>
      </c>
      <c r="BT78" s="49">
        <f t="shared" si="240"/>
        <v>0</v>
      </c>
      <c r="BU78" s="49">
        <f t="shared" si="241"/>
        <v>0</v>
      </c>
      <c r="BV78" s="35">
        <f t="shared" si="242"/>
        <v>0</v>
      </c>
      <c r="BW78" s="35">
        <f t="shared" si="243"/>
        <v>0</v>
      </c>
      <c r="BX78" s="35">
        <f t="shared" si="244"/>
        <v>0</v>
      </c>
      <c r="BY78" s="35">
        <f t="shared" si="245"/>
        <v>0</v>
      </c>
    </row>
    <row r="79" spans="1:77" x14ac:dyDescent="0.35">
      <c r="A79" s="51" t="s">
        <v>148</v>
      </c>
      <c r="B79" s="52"/>
      <c r="C79" s="53"/>
      <c r="D79" s="54"/>
      <c r="E79" s="54"/>
      <c r="F79" s="54"/>
      <c r="G79" s="55"/>
      <c r="H79" s="55"/>
      <c r="I79" s="47">
        <f t="shared" si="198"/>
        <v>0</v>
      </c>
      <c r="J79" s="47">
        <f t="shared" si="199"/>
        <v>0</v>
      </c>
      <c r="K79" s="47">
        <f t="shared" si="200"/>
        <v>0</v>
      </c>
      <c r="L79" s="47">
        <f t="shared" si="201"/>
        <v>0</v>
      </c>
      <c r="M79" s="47">
        <f t="shared" si="202"/>
        <v>0</v>
      </c>
      <c r="N79" s="47">
        <f t="shared" si="203"/>
        <v>0</v>
      </c>
      <c r="O79" s="47"/>
      <c r="P79" s="48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50">
        <f t="shared" si="204"/>
        <v>0</v>
      </c>
      <c r="AJ79" s="50">
        <f t="shared" si="205"/>
        <v>0</v>
      </c>
      <c r="AK79" s="35"/>
      <c r="AL79" s="49">
        <f t="shared" si="206"/>
        <v>0</v>
      </c>
      <c r="AM79" s="49">
        <f t="shared" si="207"/>
        <v>0</v>
      </c>
      <c r="AN79" s="49">
        <f t="shared" si="208"/>
        <v>0</v>
      </c>
      <c r="AO79" s="49">
        <f t="shared" si="209"/>
        <v>0</v>
      </c>
      <c r="AP79" s="49">
        <f t="shared" si="210"/>
        <v>0</v>
      </c>
      <c r="AQ79" s="49">
        <f t="shared" si="211"/>
        <v>0</v>
      </c>
      <c r="AR79" s="49">
        <f t="shared" si="212"/>
        <v>0</v>
      </c>
      <c r="AS79" s="49">
        <f t="shared" si="213"/>
        <v>0</v>
      </c>
      <c r="AT79" s="49">
        <f t="shared" si="214"/>
        <v>0</v>
      </c>
      <c r="AU79" s="49">
        <f t="shared" si="215"/>
        <v>0</v>
      </c>
      <c r="AV79" s="49">
        <f t="shared" si="216"/>
        <v>0</v>
      </c>
      <c r="AW79" s="49">
        <f t="shared" si="217"/>
        <v>0</v>
      </c>
      <c r="AX79" s="49">
        <f t="shared" si="218"/>
        <v>0</v>
      </c>
      <c r="AY79" s="49">
        <f t="shared" si="219"/>
        <v>0</v>
      </c>
      <c r="AZ79" s="49">
        <f t="shared" si="220"/>
        <v>0</v>
      </c>
      <c r="BA79" s="49">
        <f t="shared" si="221"/>
        <v>0</v>
      </c>
      <c r="BB79" s="49">
        <f t="shared" si="222"/>
        <v>0</v>
      </c>
      <c r="BC79" s="49">
        <f t="shared" si="223"/>
        <v>0</v>
      </c>
      <c r="BD79" s="49">
        <f t="shared" si="224"/>
        <v>0</v>
      </c>
      <c r="BE79" s="49">
        <f t="shared" si="225"/>
        <v>0</v>
      </c>
      <c r="BF79" s="49">
        <f t="shared" si="226"/>
        <v>0</v>
      </c>
      <c r="BG79" s="49">
        <f t="shared" si="227"/>
        <v>0</v>
      </c>
      <c r="BH79" s="49">
        <f t="shared" si="228"/>
        <v>0</v>
      </c>
      <c r="BI79" s="49">
        <f t="shared" si="229"/>
        <v>0</v>
      </c>
      <c r="BJ79" s="49">
        <f t="shared" si="230"/>
        <v>0</v>
      </c>
      <c r="BK79" s="49">
        <f t="shared" si="231"/>
        <v>0</v>
      </c>
      <c r="BL79" s="49">
        <f t="shared" si="232"/>
        <v>0</v>
      </c>
      <c r="BM79" s="49">
        <f t="shared" si="233"/>
        <v>0</v>
      </c>
      <c r="BN79" s="49">
        <f t="shared" si="234"/>
        <v>0</v>
      </c>
      <c r="BO79" s="49">
        <f t="shared" si="235"/>
        <v>0</v>
      </c>
      <c r="BP79" s="49">
        <f t="shared" si="236"/>
        <v>0</v>
      </c>
      <c r="BQ79" s="49">
        <f t="shared" si="237"/>
        <v>0</v>
      </c>
      <c r="BR79" s="49">
        <f t="shared" si="238"/>
        <v>0</v>
      </c>
      <c r="BS79" s="49">
        <f t="shared" si="239"/>
        <v>0</v>
      </c>
      <c r="BT79" s="49">
        <f t="shared" si="240"/>
        <v>0</v>
      </c>
      <c r="BU79" s="49">
        <f t="shared" si="241"/>
        <v>0</v>
      </c>
      <c r="BV79" s="35">
        <f t="shared" si="242"/>
        <v>0</v>
      </c>
      <c r="BW79" s="35">
        <f t="shared" si="243"/>
        <v>0</v>
      </c>
      <c r="BX79" s="35">
        <f t="shared" si="244"/>
        <v>0</v>
      </c>
      <c r="BY79" s="35">
        <f t="shared" si="245"/>
        <v>0</v>
      </c>
    </row>
    <row r="80" spans="1:77" x14ac:dyDescent="0.35">
      <c r="A80" s="51" t="s">
        <v>149</v>
      </c>
      <c r="B80" s="52"/>
      <c r="C80" s="53"/>
      <c r="D80" s="54"/>
      <c r="E80" s="54"/>
      <c r="F80" s="54"/>
      <c r="G80" s="55"/>
      <c r="H80" s="55"/>
      <c r="I80" s="47">
        <f t="shared" si="198"/>
        <v>0</v>
      </c>
      <c r="J80" s="47">
        <f t="shared" si="199"/>
        <v>0</v>
      </c>
      <c r="K80" s="47">
        <f t="shared" si="200"/>
        <v>0</v>
      </c>
      <c r="L80" s="47">
        <f t="shared" si="201"/>
        <v>0</v>
      </c>
      <c r="M80" s="47">
        <f t="shared" si="202"/>
        <v>0</v>
      </c>
      <c r="N80" s="47">
        <f t="shared" si="203"/>
        <v>0</v>
      </c>
      <c r="O80" s="47"/>
      <c r="P80" s="48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50">
        <f t="shared" si="204"/>
        <v>0</v>
      </c>
      <c r="AJ80" s="50">
        <f t="shared" si="205"/>
        <v>0</v>
      </c>
      <c r="AK80" s="35"/>
      <c r="AL80" s="49">
        <f t="shared" si="206"/>
        <v>0</v>
      </c>
      <c r="AM80" s="49">
        <f t="shared" si="207"/>
        <v>0</v>
      </c>
      <c r="AN80" s="49">
        <f t="shared" si="208"/>
        <v>0</v>
      </c>
      <c r="AO80" s="49">
        <f t="shared" si="209"/>
        <v>0</v>
      </c>
      <c r="AP80" s="49">
        <f t="shared" si="210"/>
        <v>0</v>
      </c>
      <c r="AQ80" s="49">
        <f t="shared" si="211"/>
        <v>0</v>
      </c>
      <c r="AR80" s="49">
        <f t="shared" si="212"/>
        <v>0</v>
      </c>
      <c r="AS80" s="49">
        <f t="shared" si="213"/>
        <v>0</v>
      </c>
      <c r="AT80" s="49">
        <f t="shared" si="214"/>
        <v>0</v>
      </c>
      <c r="AU80" s="49">
        <f t="shared" si="215"/>
        <v>0</v>
      </c>
      <c r="AV80" s="49">
        <f t="shared" si="216"/>
        <v>0</v>
      </c>
      <c r="AW80" s="49">
        <f t="shared" si="217"/>
        <v>0</v>
      </c>
      <c r="AX80" s="49">
        <f t="shared" si="218"/>
        <v>0</v>
      </c>
      <c r="AY80" s="49">
        <f t="shared" si="219"/>
        <v>0</v>
      </c>
      <c r="AZ80" s="49">
        <f t="shared" si="220"/>
        <v>0</v>
      </c>
      <c r="BA80" s="49">
        <f t="shared" si="221"/>
        <v>0</v>
      </c>
      <c r="BB80" s="49">
        <f t="shared" si="222"/>
        <v>0</v>
      </c>
      <c r="BC80" s="49">
        <f t="shared" si="223"/>
        <v>0</v>
      </c>
      <c r="BD80" s="49">
        <f t="shared" si="224"/>
        <v>0</v>
      </c>
      <c r="BE80" s="49">
        <f t="shared" si="225"/>
        <v>0</v>
      </c>
      <c r="BF80" s="49">
        <f t="shared" si="226"/>
        <v>0</v>
      </c>
      <c r="BG80" s="49">
        <f t="shared" si="227"/>
        <v>0</v>
      </c>
      <c r="BH80" s="49">
        <f t="shared" si="228"/>
        <v>0</v>
      </c>
      <c r="BI80" s="49">
        <f t="shared" si="229"/>
        <v>0</v>
      </c>
      <c r="BJ80" s="49">
        <f t="shared" si="230"/>
        <v>0</v>
      </c>
      <c r="BK80" s="49">
        <f t="shared" si="231"/>
        <v>0</v>
      </c>
      <c r="BL80" s="49">
        <f t="shared" si="232"/>
        <v>0</v>
      </c>
      <c r="BM80" s="49">
        <f t="shared" si="233"/>
        <v>0</v>
      </c>
      <c r="BN80" s="49">
        <f t="shared" si="234"/>
        <v>0</v>
      </c>
      <c r="BO80" s="49">
        <f t="shared" si="235"/>
        <v>0</v>
      </c>
      <c r="BP80" s="49">
        <f t="shared" si="236"/>
        <v>0</v>
      </c>
      <c r="BQ80" s="49">
        <f t="shared" si="237"/>
        <v>0</v>
      </c>
      <c r="BR80" s="49">
        <f t="shared" si="238"/>
        <v>0</v>
      </c>
      <c r="BS80" s="49">
        <f t="shared" si="239"/>
        <v>0</v>
      </c>
      <c r="BT80" s="49">
        <f t="shared" si="240"/>
        <v>0</v>
      </c>
      <c r="BU80" s="49">
        <f t="shared" si="241"/>
        <v>0</v>
      </c>
      <c r="BV80" s="35">
        <f t="shared" si="242"/>
        <v>0</v>
      </c>
      <c r="BW80" s="35">
        <f t="shared" si="243"/>
        <v>0</v>
      </c>
      <c r="BX80" s="35">
        <f t="shared" si="244"/>
        <v>0</v>
      </c>
      <c r="BY80" s="35">
        <f t="shared" si="245"/>
        <v>0</v>
      </c>
    </row>
    <row r="81" spans="1:77" x14ac:dyDescent="0.35">
      <c r="A81" s="51" t="s">
        <v>150</v>
      </c>
      <c r="B81" s="63"/>
      <c r="C81" s="53"/>
      <c r="D81" s="54"/>
      <c r="E81" s="54"/>
      <c r="F81" s="54"/>
      <c r="G81" s="55"/>
      <c r="H81" s="55"/>
      <c r="I81" s="47">
        <f t="shared" si="198"/>
        <v>0</v>
      </c>
      <c r="J81" s="47">
        <f t="shared" si="199"/>
        <v>0</v>
      </c>
      <c r="K81" s="47">
        <f t="shared" si="200"/>
        <v>0</v>
      </c>
      <c r="L81" s="47">
        <f t="shared" si="201"/>
        <v>0</v>
      </c>
      <c r="M81" s="47">
        <f t="shared" si="202"/>
        <v>0</v>
      </c>
      <c r="N81" s="47">
        <f t="shared" si="203"/>
        <v>0</v>
      </c>
      <c r="O81" s="47"/>
      <c r="P81" s="48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50">
        <f t="shared" si="204"/>
        <v>0</v>
      </c>
      <c r="AJ81" s="50">
        <f t="shared" si="205"/>
        <v>0</v>
      </c>
      <c r="AK81" s="35"/>
      <c r="AL81" s="49">
        <f t="shared" si="206"/>
        <v>0</v>
      </c>
      <c r="AM81" s="49">
        <f t="shared" si="207"/>
        <v>0</v>
      </c>
      <c r="AN81" s="49">
        <f t="shared" si="208"/>
        <v>0</v>
      </c>
      <c r="AO81" s="49">
        <f t="shared" si="209"/>
        <v>0</v>
      </c>
      <c r="AP81" s="49">
        <f t="shared" si="210"/>
        <v>0</v>
      </c>
      <c r="AQ81" s="49">
        <f t="shared" si="211"/>
        <v>0</v>
      </c>
      <c r="AR81" s="49">
        <f t="shared" si="212"/>
        <v>0</v>
      </c>
      <c r="AS81" s="49">
        <f t="shared" si="213"/>
        <v>0</v>
      </c>
      <c r="AT81" s="49">
        <f t="shared" si="214"/>
        <v>0</v>
      </c>
      <c r="AU81" s="49">
        <f t="shared" si="215"/>
        <v>0</v>
      </c>
      <c r="AV81" s="49">
        <f t="shared" si="216"/>
        <v>0</v>
      </c>
      <c r="AW81" s="49">
        <f t="shared" si="217"/>
        <v>0</v>
      </c>
      <c r="AX81" s="49">
        <f t="shared" si="218"/>
        <v>0</v>
      </c>
      <c r="AY81" s="49">
        <f t="shared" si="219"/>
        <v>0</v>
      </c>
      <c r="AZ81" s="49">
        <f t="shared" si="220"/>
        <v>0</v>
      </c>
      <c r="BA81" s="49">
        <f t="shared" si="221"/>
        <v>0</v>
      </c>
      <c r="BB81" s="49">
        <f t="shared" si="222"/>
        <v>0</v>
      </c>
      <c r="BC81" s="49">
        <f t="shared" si="223"/>
        <v>0</v>
      </c>
      <c r="BD81" s="49">
        <f t="shared" si="224"/>
        <v>0</v>
      </c>
      <c r="BE81" s="49">
        <f t="shared" si="225"/>
        <v>0</v>
      </c>
      <c r="BF81" s="49">
        <f t="shared" si="226"/>
        <v>0</v>
      </c>
      <c r="BG81" s="49">
        <f t="shared" si="227"/>
        <v>0</v>
      </c>
      <c r="BH81" s="49">
        <f t="shared" si="228"/>
        <v>0</v>
      </c>
      <c r="BI81" s="49">
        <f t="shared" si="229"/>
        <v>0</v>
      </c>
      <c r="BJ81" s="49">
        <f t="shared" si="230"/>
        <v>0</v>
      </c>
      <c r="BK81" s="49">
        <f t="shared" si="231"/>
        <v>0</v>
      </c>
      <c r="BL81" s="49">
        <f t="shared" si="232"/>
        <v>0</v>
      </c>
      <c r="BM81" s="49">
        <f t="shared" si="233"/>
        <v>0</v>
      </c>
      <c r="BN81" s="49">
        <f t="shared" si="234"/>
        <v>0</v>
      </c>
      <c r="BO81" s="49">
        <f t="shared" si="235"/>
        <v>0</v>
      </c>
      <c r="BP81" s="49">
        <f t="shared" si="236"/>
        <v>0</v>
      </c>
      <c r="BQ81" s="49">
        <f t="shared" si="237"/>
        <v>0</v>
      </c>
      <c r="BR81" s="49">
        <f t="shared" si="238"/>
        <v>0</v>
      </c>
      <c r="BS81" s="49">
        <f t="shared" si="239"/>
        <v>0</v>
      </c>
      <c r="BT81" s="49">
        <f t="shared" si="240"/>
        <v>0</v>
      </c>
      <c r="BU81" s="49">
        <f t="shared" si="241"/>
        <v>0</v>
      </c>
      <c r="BV81" s="35">
        <f t="shared" si="242"/>
        <v>0</v>
      </c>
      <c r="BW81" s="35">
        <f t="shared" si="243"/>
        <v>0</v>
      </c>
      <c r="BX81" s="35">
        <f t="shared" si="244"/>
        <v>0</v>
      </c>
      <c r="BY81" s="35">
        <f t="shared" si="245"/>
        <v>0</v>
      </c>
    </row>
    <row r="82" spans="1:77" x14ac:dyDescent="0.35">
      <c r="A82" s="51" t="s">
        <v>151</v>
      </c>
      <c r="B82" s="52"/>
      <c r="C82" s="53"/>
      <c r="D82" s="54"/>
      <c r="E82" s="54"/>
      <c r="F82" s="54"/>
      <c r="G82" s="55"/>
      <c r="H82" s="55"/>
      <c r="I82" s="47">
        <f t="shared" si="198"/>
        <v>0</v>
      </c>
      <c r="J82" s="47">
        <f t="shared" si="199"/>
        <v>0</v>
      </c>
      <c r="K82" s="47">
        <f t="shared" si="200"/>
        <v>0</v>
      </c>
      <c r="L82" s="47">
        <f t="shared" si="201"/>
        <v>0</v>
      </c>
      <c r="M82" s="47">
        <f t="shared" si="202"/>
        <v>0</v>
      </c>
      <c r="N82" s="47">
        <f t="shared" si="203"/>
        <v>0</v>
      </c>
      <c r="O82" s="47"/>
      <c r="P82" s="48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50">
        <f t="shared" si="204"/>
        <v>0</v>
      </c>
      <c r="AJ82" s="50">
        <f t="shared" si="205"/>
        <v>0</v>
      </c>
      <c r="AK82" s="35"/>
      <c r="AL82" s="49">
        <f t="shared" si="206"/>
        <v>0</v>
      </c>
      <c r="AM82" s="49">
        <f t="shared" si="207"/>
        <v>0</v>
      </c>
      <c r="AN82" s="49">
        <f t="shared" si="208"/>
        <v>0</v>
      </c>
      <c r="AO82" s="49">
        <f t="shared" si="209"/>
        <v>0</v>
      </c>
      <c r="AP82" s="49">
        <f t="shared" si="210"/>
        <v>0</v>
      </c>
      <c r="AQ82" s="49">
        <f t="shared" si="211"/>
        <v>0</v>
      </c>
      <c r="AR82" s="49">
        <f t="shared" si="212"/>
        <v>0</v>
      </c>
      <c r="AS82" s="49">
        <f t="shared" si="213"/>
        <v>0</v>
      </c>
      <c r="AT82" s="49">
        <f t="shared" si="214"/>
        <v>0</v>
      </c>
      <c r="AU82" s="49">
        <f t="shared" si="215"/>
        <v>0</v>
      </c>
      <c r="AV82" s="49">
        <f t="shared" si="216"/>
        <v>0</v>
      </c>
      <c r="AW82" s="49">
        <f t="shared" si="217"/>
        <v>0</v>
      </c>
      <c r="AX82" s="49">
        <f t="shared" si="218"/>
        <v>0</v>
      </c>
      <c r="AY82" s="49">
        <f t="shared" si="219"/>
        <v>0</v>
      </c>
      <c r="AZ82" s="49">
        <f t="shared" si="220"/>
        <v>0</v>
      </c>
      <c r="BA82" s="49">
        <f t="shared" si="221"/>
        <v>0</v>
      </c>
      <c r="BB82" s="49">
        <f t="shared" si="222"/>
        <v>0</v>
      </c>
      <c r="BC82" s="49">
        <f t="shared" si="223"/>
        <v>0</v>
      </c>
      <c r="BD82" s="49">
        <f t="shared" si="224"/>
        <v>0</v>
      </c>
      <c r="BE82" s="49">
        <f t="shared" si="225"/>
        <v>0</v>
      </c>
      <c r="BF82" s="49">
        <f t="shared" si="226"/>
        <v>0</v>
      </c>
      <c r="BG82" s="49">
        <f t="shared" si="227"/>
        <v>0</v>
      </c>
      <c r="BH82" s="49">
        <f t="shared" si="228"/>
        <v>0</v>
      </c>
      <c r="BI82" s="49">
        <f t="shared" si="229"/>
        <v>0</v>
      </c>
      <c r="BJ82" s="49">
        <f t="shared" si="230"/>
        <v>0</v>
      </c>
      <c r="BK82" s="49">
        <f t="shared" si="231"/>
        <v>0</v>
      </c>
      <c r="BL82" s="49">
        <f t="shared" si="232"/>
        <v>0</v>
      </c>
      <c r="BM82" s="49">
        <f t="shared" si="233"/>
        <v>0</v>
      </c>
      <c r="BN82" s="49">
        <f t="shared" si="234"/>
        <v>0</v>
      </c>
      <c r="BO82" s="49">
        <f t="shared" si="235"/>
        <v>0</v>
      </c>
      <c r="BP82" s="49">
        <f t="shared" si="236"/>
        <v>0</v>
      </c>
      <c r="BQ82" s="49">
        <f t="shared" si="237"/>
        <v>0</v>
      </c>
      <c r="BR82" s="49">
        <f t="shared" si="238"/>
        <v>0</v>
      </c>
      <c r="BS82" s="49">
        <f t="shared" si="239"/>
        <v>0</v>
      </c>
      <c r="BT82" s="49">
        <f t="shared" si="240"/>
        <v>0</v>
      </c>
      <c r="BU82" s="49">
        <f t="shared" si="241"/>
        <v>0</v>
      </c>
      <c r="BV82" s="35">
        <f t="shared" si="242"/>
        <v>0</v>
      </c>
      <c r="BW82" s="35">
        <f t="shared" si="243"/>
        <v>0</v>
      </c>
      <c r="BX82" s="35">
        <f t="shared" si="244"/>
        <v>0</v>
      </c>
      <c r="BY82" s="35">
        <f t="shared" si="245"/>
        <v>0</v>
      </c>
    </row>
    <row r="83" spans="1:77" s="10" customFormat="1" x14ac:dyDescent="0.35">
      <c r="A83" s="56" t="s">
        <v>50</v>
      </c>
      <c r="B83" s="57" t="s">
        <v>152</v>
      </c>
      <c r="C83" s="58"/>
      <c r="D83" s="59"/>
      <c r="E83" s="59"/>
      <c r="F83" s="60"/>
      <c r="G83" s="61">
        <f>IFERROR((K83+L83)/(I83+J83),0)</f>
        <v>0</v>
      </c>
      <c r="H83" s="61">
        <f>IFERROR((M83+N83)/(I83+J83),0)</f>
        <v>0</v>
      </c>
      <c r="I83" s="59">
        <f t="shared" ref="I83:O83" si="246">ROUND(SUBTOTAL(9,I70:I82),0)</f>
        <v>0</v>
      </c>
      <c r="J83" s="59">
        <f t="shared" si="246"/>
        <v>0</v>
      </c>
      <c r="K83" s="59">
        <f t="shared" si="246"/>
        <v>0</v>
      </c>
      <c r="L83" s="59">
        <f t="shared" si="246"/>
        <v>0</v>
      </c>
      <c r="M83" s="59">
        <f t="shared" si="246"/>
        <v>0</v>
      </c>
      <c r="N83" s="59">
        <f t="shared" si="246"/>
        <v>0</v>
      </c>
      <c r="O83" s="59">
        <f t="shared" si="246"/>
        <v>0</v>
      </c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60"/>
      <c r="AJ83" s="60"/>
      <c r="AK83" s="59"/>
      <c r="AL83" s="59">
        <f t="shared" ref="AL83:BY83" si="247">ROUND(SUBTOTAL(9,AL70:AL82),0)</f>
        <v>0</v>
      </c>
      <c r="AM83" s="59">
        <f t="shared" si="247"/>
        <v>0</v>
      </c>
      <c r="AN83" s="59">
        <f t="shared" si="247"/>
        <v>0</v>
      </c>
      <c r="AO83" s="59">
        <f t="shared" si="247"/>
        <v>0</v>
      </c>
      <c r="AP83" s="59">
        <f t="shared" si="247"/>
        <v>0</v>
      </c>
      <c r="AQ83" s="59">
        <f t="shared" si="247"/>
        <v>0</v>
      </c>
      <c r="AR83" s="59">
        <f t="shared" si="247"/>
        <v>0</v>
      </c>
      <c r="AS83" s="59">
        <f t="shared" si="247"/>
        <v>0</v>
      </c>
      <c r="AT83" s="59">
        <f t="shared" si="247"/>
        <v>0</v>
      </c>
      <c r="AU83" s="59">
        <f t="shared" si="247"/>
        <v>0</v>
      </c>
      <c r="AV83" s="59">
        <f t="shared" si="247"/>
        <v>0</v>
      </c>
      <c r="AW83" s="59">
        <f t="shared" si="247"/>
        <v>0</v>
      </c>
      <c r="AX83" s="59">
        <f t="shared" si="247"/>
        <v>0</v>
      </c>
      <c r="AY83" s="59">
        <f t="shared" si="247"/>
        <v>0</v>
      </c>
      <c r="AZ83" s="59">
        <f t="shared" si="247"/>
        <v>0</v>
      </c>
      <c r="BA83" s="59">
        <f t="shared" si="247"/>
        <v>0</v>
      </c>
      <c r="BB83" s="59">
        <f t="shared" si="247"/>
        <v>0</v>
      </c>
      <c r="BC83" s="59">
        <f t="shared" si="247"/>
        <v>0</v>
      </c>
      <c r="BD83" s="59">
        <f t="shared" si="247"/>
        <v>0</v>
      </c>
      <c r="BE83" s="59">
        <f t="shared" si="247"/>
        <v>0</v>
      </c>
      <c r="BF83" s="59">
        <f t="shared" si="247"/>
        <v>0</v>
      </c>
      <c r="BG83" s="59">
        <f t="shared" si="247"/>
        <v>0</v>
      </c>
      <c r="BH83" s="59">
        <f t="shared" si="247"/>
        <v>0</v>
      </c>
      <c r="BI83" s="59">
        <f t="shared" si="247"/>
        <v>0</v>
      </c>
      <c r="BJ83" s="59">
        <f t="shared" si="247"/>
        <v>0</v>
      </c>
      <c r="BK83" s="59">
        <f t="shared" si="247"/>
        <v>0</v>
      </c>
      <c r="BL83" s="59">
        <f t="shared" si="247"/>
        <v>0</v>
      </c>
      <c r="BM83" s="59">
        <f t="shared" si="247"/>
        <v>0</v>
      </c>
      <c r="BN83" s="59">
        <f t="shared" si="247"/>
        <v>0</v>
      </c>
      <c r="BO83" s="59">
        <f t="shared" si="247"/>
        <v>0</v>
      </c>
      <c r="BP83" s="59">
        <f t="shared" si="247"/>
        <v>0</v>
      </c>
      <c r="BQ83" s="59">
        <f t="shared" si="247"/>
        <v>0</v>
      </c>
      <c r="BR83" s="59">
        <f t="shared" si="247"/>
        <v>0</v>
      </c>
      <c r="BS83" s="59">
        <f t="shared" si="247"/>
        <v>0</v>
      </c>
      <c r="BT83" s="59">
        <f t="shared" si="247"/>
        <v>0</v>
      </c>
      <c r="BU83" s="59">
        <f t="shared" si="247"/>
        <v>0</v>
      </c>
      <c r="BV83" s="59">
        <f t="shared" si="247"/>
        <v>0</v>
      </c>
      <c r="BW83" s="59">
        <f t="shared" si="247"/>
        <v>0</v>
      </c>
      <c r="BX83" s="59">
        <f t="shared" si="247"/>
        <v>0</v>
      </c>
      <c r="BY83" s="59">
        <f t="shared" si="247"/>
        <v>0</v>
      </c>
    </row>
    <row r="84" spans="1:77" s="10" customFormat="1" x14ac:dyDescent="0.35">
      <c r="A84" s="42" t="s">
        <v>153</v>
      </c>
      <c r="B84" s="62" t="s">
        <v>53</v>
      </c>
      <c r="C84" s="44"/>
      <c r="D84" s="45"/>
      <c r="E84" s="45"/>
      <c r="F84" s="45"/>
      <c r="G84" s="46"/>
      <c r="H84" s="46"/>
      <c r="I84" s="47">
        <f>IFERROR(ROUND((C84*D84*E84),0),0)</f>
        <v>0</v>
      </c>
      <c r="J84" s="47">
        <f>IFERROR(ROUND((C84*D84*F84),0),0)</f>
        <v>0</v>
      </c>
      <c r="K84" s="47">
        <f>IFERROR(ROUND(I84*G84,2),0)</f>
        <v>0</v>
      </c>
      <c r="L84" s="47">
        <f>IFERROR(ROUND(J84*G84,2),0)</f>
        <v>0</v>
      </c>
      <c r="M84" s="47">
        <f>IFERROR(ROUND(I84*H84,2),0)</f>
        <v>0</v>
      </c>
      <c r="N84" s="47">
        <f>IFERROR(ROUND(J84*H84,2),0)</f>
        <v>0</v>
      </c>
      <c r="O84" s="47"/>
      <c r="P84" s="48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50">
        <f>ROUND(SUM(Q84:AH84),2)</f>
        <v>0</v>
      </c>
      <c r="AJ84" s="50">
        <f>ROUND(((E84+F84)*C84)-AI84,2)</f>
        <v>0</v>
      </c>
      <c r="AK84" s="35"/>
      <c r="AL84" s="49">
        <f>IFERROR(ROUND(((($D84*$Q84)*$C84)*$G84),0),0)</f>
        <v>0</v>
      </c>
      <c r="AM84" s="49">
        <f>IFERROR(ROUND(((($D84*$Q84)*$C84)*$H84),0),0)</f>
        <v>0</v>
      </c>
      <c r="AN84" s="49">
        <f>IFERROR(ROUND(((($D84*$R84)*$C84)*$G84),0),0)</f>
        <v>0</v>
      </c>
      <c r="AO84" s="49">
        <f>IFERROR(ROUND(((($D84*$R84)*$C84)*$H84),0),0)</f>
        <v>0</v>
      </c>
      <c r="AP84" s="49">
        <f>IFERROR(ROUND(((($D84*$S84)*$C84)*$G84),0),0)</f>
        <v>0</v>
      </c>
      <c r="AQ84" s="49">
        <f>IFERROR(ROUND(((($D84*$S84)*$C84)*$H84),0),0)</f>
        <v>0</v>
      </c>
      <c r="AR84" s="49">
        <f>IFERROR(ROUND(((($D84*$T84)*$C84)*$G84),0),0)</f>
        <v>0</v>
      </c>
      <c r="AS84" s="49">
        <f>IFERROR(ROUND(((($D84*$T84)*$C84)*$H84),0),0)</f>
        <v>0</v>
      </c>
      <c r="AT84" s="49">
        <f>IFERROR(ROUND(((($D84*$U84)*$C84)*$G84),0),0)</f>
        <v>0</v>
      </c>
      <c r="AU84" s="49">
        <f>IFERROR(ROUND(((($D84*$U84)*$C84)*$H84),0),0)</f>
        <v>0</v>
      </c>
      <c r="AV84" s="49">
        <f>IFERROR(ROUND(((($D84*$V84)*$C84)*$G84),0),0)</f>
        <v>0</v>
      </c>
      <c r="AW84" s="49">
        <f>IFERROR(ROUND(((($D84*$V84)*$C84)*$H84),0),0)</f>
        <v>0</v>
      </c>
      <c r="AX84" s="49">
        <f>IFERROR(ROUND(((($D84*$W84)*$C84)*$G84),0),0)</f>
        <v>0</v>
      </c>
      <c r="AY84" s="49">
        <f>IFERROR(ROUND(((($D84*$W84)*$C84)*$H84),0),0)</f>
        <v>0</v>
      </c>
      <c r="AZ84" s="49">
        <f>IFERROR(ROUND(((($D84*$X84)*$C84)*$G84),0),0)</f>
        <v>0</v>
      </c>
      <c r="BA84" s="49">
        <f>IFERROR(ROUND(((($D84*$X84)*$C84)*$H84),0),0)</f>
        <v>0</v>
      </c>
      <c r="BB84" s="49">
        <f>IFERROR(ROUND(((($D84*$Y84)*$C84)*$G84),0),0)</f>
        <v>0</v>
      </c>
      <c r="BC84" s="49">
        <f>IFERROR(ROUND(((($D84*$Y84)*$C84)*$H84),0),0)</f>
        <v>0</v>
      </c>
      <c r="BD84" s="49">
        <f>IFERROR(ROUND(((($D84*$Z84)*$C84)*$G84),0),0)</f>
        <v>0</v>
      </c>
      <c r="BE84" s="49">
        <f>IFERROR(ROUND(((($D84*$Z84)*$C84)*$H84),0),0)</f>
        <v>0</v>
      </c>
      <c r="BF84" s="49">
        <f>IFERROR(ROUND(((($D84*$AA84)*$C84)*$G84),0),0)</f>
        <v>0</v>
      </c>
      <c r="BG84" s="49">
        <f>IFERROR(ROUND(((($D84*$AA84)*$C84)*$H84),0),0)</f>
        <v>0</v>
      </c>
      <c r="BH84" s="49">
        <f>IFERROR(ROUND(((($D84*$AB84)*$C84)*$G84),0),0)</f>
        <v>0</v>
      </c>
      <c r="BI84" s="49">
        <f>IFERROR(ROUND(((($D84*$AB84)*$C84)*$H84),0),0)</f>
        <v>0</v>
      </c>
      <c r="BJ84" s="49">
        <f>IFERROR(ROUND(((($D84*$AC84)*$C84)*$G84),0),0)</f>
        <v>0</v>
      </c>
      <c r="BK84" s="49">
        <f>IFERROR(ROUND(((($D84*$AC84)*$C84)*$H84),0),0)</f>
        <v>0</v>
      </c>
      <c r="BL84" s="49">
        <f>IFERROR(ROUND(((($D84*$AD84)*$C84)*$G84),0),0)</f>
        <v>0</v>
      </c>
      <c r="BM84" s="49">
        <f>IFERROR(ROUND(((($D84*$AD84)*$C84)*$H84),0),0)</f>
        <v>0</v>
      </c>
      <c r="BN84" s="49">
        <f>IFERROR(ROUND(((($D84*$AE84)*$C84)*$G84),0),0)</f>
        <v>0</v>
      </c>
      <c r="BO84" s="49">
        <f>IFERROR(ROUND(((($D84*$AE84)*$C84)*$H84),0),0)</f>
        <v>0</v>
      </c>
      <c r="BP84" s="49">
        <f>IFERROR(ROUND(((($D84*$AF84)*$C84)*$G84),0),0)</f>
        <v>0</v>
      </c>
      <c r="BQ84" s="49">
        <f>IFERROR(ROUND(((($D84*$AF84)*$C84)*$H84),0),0)</f>
        <v>0</v>
      </c>
      <c r="BR84" s="49">
        <f>IFERROR(ROUND(((($D84*$AG84)*$C84)*$G84),0),0)</f>
        <v>0</v>
      </c>
      <c r="BS84" s="49">
        <f>IFERROR(ROUND(((($D84*$AG84)*$C84)*$H84),0),0)</f>
        <v>0</v>
      </c>
      <c r="BT84" s="49">
        <f>IFERROR(ROUND(((($D84*$AH84)*$C84)*$G84),0),0)</f>
        <v>0</v>
      </c>
      <c r="BU84" s="49">
        <f>IFERROR(ROUND(((($D84*$AH84)*$C84)*$H84),0),0)</f>
        <v>0</v>
      </c>
      <c r="BV84" s="35">
        <f>ROUND(AL84+AN84+AP84+AR84+AT84+AV84+AX84+AZ84+BB84+BD84+BF84+BH84+BJ84+BL84+BN84+BP84+BR84+BT84,0)</f>
        <v>0</v>
      </c>
      <c r="BW84" s="35">
        <f>ROUND(AM84+AO84+AQ84+AS84+AU84+AW84+AY84+BA84+BC84+BE84+BG84+BI84+BK84+BM84+BO84+BQ84+BS84+BU84,0)</f>
        <v>0</v>
      </c>
      <c r="BX84" s="35">
        <f>ROUND((K84+L84)-BV84,0)</f>
        <v>0</v>
      </c>
      <c r="BY84" s="35">
        <f>ROUND((M84+N84)-BW84,0)</f>
        <v>0</v>
      </c>
    </row>
    <row r="85" spans="1:77" x14ac:dyDescent="0.35">
      <c r="A85" s="64" t="s">
        <v>154</v>
      </c>
      <c r="B85" s="65" t="s">
        <v>155</v>
      </c>
      <c r="C85" s="66"/>
      <c r="D85" s="67"/>
      <c r="E85" s="67"/>
      <c r="F85" s="67"/>
      <c r="G85" s="68"/>
      <c r="H85" s="68"/>
      <c r="I85" s="47">
        <f t="shared" ref="I85:I90" si="248">IFERROR(ROUND((C85*D85*E85),0),0)</f>
        <v>0</v>
      </c>
      <c r="J85" s="47">
        <f t="shared" ref="J85:J90" si="249">IFERROR(ROUND((C85*D85*F85),0),0)</f>
        <v>0</v>
      </c>
      <c r="K85" s="47">
        <f t="shared" ref="K85:K90" si="250">IFERROR(ROUND(I85*G85,2),0)</f>
        <v>0</v>
      </c>
      <c r="L85" s="47">
        <f t="shared" ref="L85:L90" si="251">IFERROR(ROUND(J85*G85,2),0)</f>
        <v>0</v>
      </c>
      <c r="M85" s="47">
        <f t="shared" ref="M85:M90" si="252">IFERROR(ROUND(I85*H85,2),0)</f>
        <v>0</v>
      </c>
      <c r="N85" s="47">
        <f t="shared" ref="N85:N90" si="253">IFERROR(ROUND(J85*H85,2),0)</f>
        <v>0</v>
      </c>
      <c r="O85" s="47"/>
      <c r="P85" s="48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50">
        <f t="shared" ref="AI85:AI90" si="254">ROUND(SUM(Q85:AH85),2)</f>
        <v>0</v>
      </c>
      <c r="AJ85" s="50">
        <f t="shared" ref="AJ85:AJ90" si="255">ROUND(((E85+F85)*C85)-AI85,2)</f>
        <v>0</v>
      </c>
      <c r="AK85" s="35"/>
      <c r="AL85" s="49">
        <f t="shared" ref="AL85:AL148" si="256">IFERROR(ROUND(((($D85*$Q85)*$C85)*$G85),0),0)</f>
        <v>0</v>
      </c>
      <c r="AM85" s="49">
        <f t="shared" ref="AM85:AM148" si="257">IFERROR(ROUND(((($D85*$Q85)*$C85)*$H85),0),0)</f>
        <v>0</v>
      </c>
      <c r="AN85" s="49">
        <f t="shared" ref="AN85:AN148" si="258">IFERROR(ROUND(((($D85*$R85)*$C85)*$G85),0),0)</f>
        <v>0</v>
      </c>
      <c r="AO85" s="49">
        <f t="shared" ref="AO85:AO148" si="259">IFERROR(ROUND(((($D85*$R85)*$C85)*$H85),0),0)</f>
        <v>0</v>
      </c>
      <c r="AP85" s="49">
        <f t="shared" ref="AP85:AP148" si="260">IFERROR(ROUND(((($D85*$S85)*$C85)*$G85),0),0)</f>
        <v>0</v>
      </c>
      <c r="AQ85" s="49">
        <f t="shared" ref="AQ85:AQ148" si="261">IFERROR(ROUND(((($D85*$S85)*$C85)*$H85),0),0)</f>
        <v>0</v>
      </c>
      <c r="AR85" s="49">
        <f t="shared" ref="AR85:AR148" si="262">IFERROR(ROUND(((($D85*$T85)*$C85)*$G85),0),0)</f>
        <v>0</v>
      </c>
      <c r="AS85" s="49">
        <f t="shared" ref="AS85:AS148" si="263">IFERROR(ROUND(((($D85*$T85)*$C85)*$H85),0),0)</f>
        <v>0</v>
      </c>
      <c r="AT85" s="49">
        <f t="shared" ref="AT85:AT148" si="264">IFERROR(ROUND(((($D85*$U85)*$C85)*$G85),0),0)</f>
        <v>0</v>
      </c>
      <c r="AU85" s="49">
        <f t="shared" ref="AU85:AU148" si="265">IFERROR(ROUND(((($D85*$U85)*$C85)*$H85),0),0)</f>
        <v>0</v>
      </c>
      <c r="AV85" s="49">
        <f t="shared" ref="AV85:AV148" si="266">IFERROR(ROUND(((($D85*$V85)*$C85)*$G85),0),0)</f>
        <v>0</v>
      </c>
      <c r="AW85" s="49">
        <f t="shared" ref="AW85:AW148" si="267">IFERROR(ROUND(((($D85*$V85)*$C85)*$H85),0),0)</f>
        <v>0</v>
      </c>
      <c r="AX85" s="49">
        <f t="shared" ref="AX85:AX148" si="268">IFERROR(ROUND(((($D85*$W85)*$C85)*$G85),0),0)</f>
        <v>0</v>
      </c>
      <c r="AY85" s="49">
        <f t="shared" ref="AY85:AY148" si="269">IFERROR(ROUND(((($D85*$W85)*$C85)*$H85),0),0)</f>
        <v>0</v>
      </c>
      <c r="AZ85" s="49">
        <f t="shared" ref="AZ85:AZ148" si="270">IFERROR(ROUND(((($D85*$X85)*$C85)*$G85),0),0)</f>
        <v>0</v>
      </c>
      <c r="BA85" s="49">
        <f t="shared" ref="BA85:BA148" si="271">IFERROR(ROUND(((($D85*$X85)*$C85)*$H85),0),0)</f>
        <v>0</v>
      </c>
      <c r="BB85" s="49">
        <f t="shared" ref="BB85:BB148" si="272">IFERROR(ROUND(((($D85*$Y85)*$C85)*$G85),0),0)</f>
        <v>0</v>
      </c>
      <c r="BC85" s="49">
        <f t="shared" ref="BC85:BC148" si="273">IFERROR(ROUND(((($D85*$Y85)*$C85)*$H85),0),0)</f>
        <v>0</v>
      </c>
      <c r="BD85" s="49">
        <f t="shared" ref="BD85:BD148" si="274">IFERROR(ROUND(((($D85*$Z85)*$C85)*$G85),0),0)</f>
        <v>0</v>
      </c>
      <c r="BE85" s="49">
        <f t="shared" ref="BE85:BE148" si="275">IFERROR(ROUND(((($D85*$Z85)*$C85)*$H85),0),0)</f>
        <v>0</v>
      </c>
      <c r="BF85" s="49">
        <f t="shared" ref="BF85:BF148" si="276">IFERROR(ROUND(((($D85*$AA85)*$C85)*$G85),0),0)</f>
        <v>0</v>
      </c>
      <c r="BG85" s="49">
        <f t="shared" ref="BG85:BG148" si="277">IFERROR(ROUND(((($D85*$AA85)*$C85)*$H85),0),0)</f>
        <v>0</v>
      </c>
      <c r="BH85" s="49">
        <f t="shared" ref="BH85:BH148" si="278">IFERROR(ROUND(((($D85*$AB85)*$C85)*$G85),0),0)</f>
        <v>0</v>
      </c>
      <c r="BI85" s="49">
        <f t="shared" ref="BI85:BI148" si="279">IFERROR(ROUND(((($D85*$AB85)*$C85)*$H85),0),0)</f>
        <v>0</v>
      </c>
      <c r="BJ85" s="49">
        <f t="shared" ref="BJ85:BJ148" si="280">IFERROR(ROUND(((($D85*$AC85)*$C85)*$G85),0),0)</f>
        <v>0</v>
      </c>
      <c r="BK85" s="49">
        <f t="shared" ref="BK85:BK148" si="281">IFERROR(ROUND(((($D85*$AC85)*$C85)*$H85),0),0)</f>
        <v>0</v>
      </c>
      <c r="BL85" s="49">
        <f t="shared" ref="BL85:BL148" si="282">IFERROR(ROUND(((($D85*$AD85)*$C85)*$G85),0),0)</f>
        <v>0</v>
      </c>
      <c r="BM85" s="49">
        <f t="shared" ref="BM85:BM148" si="283">IFERROR(ROUND(((($D85*$AD85)*$C85)*$H85),0),0)</f>
        <v>0</v>
      </c>
      <c r="BN85" s="49">
        <f t="shared" ref="BN85:BN148" si="284">IFERROR(ROUND(((($D85*$AE85)*$C85)*$G85),0),0)</f>
        <v>0</v>
      </c>
      <c r="BO85" s="49">
        <f t="shared" ref="BO85:BO148" si="285">IFERROR(ROUND(((($D85*$AE85)*$C85)*$H85),0),0)</f>
        <v>0</v>
      </c>
      <c r="BP85" s="49">
        <f t="shared" ref="BP85:BP148" si="286">IFERROR(ROUND(((($D85*$AF85)*$C85)*$G85),0),0)</f>
        <v>0</v>
      </c>
      <c r="BQ85" s="49">
        <f t="shared" ref="BQ85:BQ148" si="287">IFERROR(ROUND(((($D85*$AF85)*$C85)*$H85),0),0)</f>
        <v>0</v>
      </c>
      <c r="BR85" s="49">
        <f t="shared" ref="BR85:BR148" si="288">IFERROR(ROUND(((($D85*$AG85)*$C85)*$G85),0),0)</f>
        <v>0</v>
      </c>
      <c r="BS85" s="49">
        <f t="shared" ref="BS85:BS148" si="289">IFERROR(ROUND(((($D85*$AG85)*$C85)*$H85),0),0)</f>
        <v>0</v>
      </c>
      <c r="BT85" s="49">
        <f t="shared" ref="BT85:BT148" si="290">IFERROR(ROUND(((($D85*$AH85)*$C85)*$G85),0),0)</f>
        <v>0</v>
      </c>
      <c r="BU85" s="49">
        <f t="shared" ref="BU85:BU148" si="291">IFERROR(ROUND(((($D85*$AH85)*$C85)*$H85),0),0)</f>
        <v>0</v>
      </c>
      <c r="BV85" s="35">
        <f t="shared" ref="BV85:BV90" si="292">ROUND(AL85+AN85+AP85+AR85+AT85+AV85+AX85+AZ85+BB85+BD85+BF85+BH85+BJ85+BL85+BN85+BP85+BR85+BT85,0)</f>
        <v>0</v>
      </c>
      <c r="BW85" s="35">
        <f t="shared" ref="BW85:BW90" si="293">ROUND(AM85+AO85+AQ85+AS85+AU85+AW85+AY85+BA85+BC85+BE85+BG85+BI85+BK85+BM85+BO85+BQ85+BS85+BU85,0)</f>
        <v>0</v>
      </c>
      <c r="BX85" s="35">
        <f t="shared" ref="BX85:BX90" si="294">ROUND((K85+L85)-BV85,0)</f>
        <v>0</v>
      </c>
      <c r="BY85" s="35">
        <f t="shared" ref="BY85:BY90" si="295">ROUND((M85+N85)-BW85,0)</f>
        <v>0</v>
      </c>
    </row>
    <row r="86" spans="1:77" x14ac:dyDescent="0.35">
      <c r="A86" s="51" t="s">
        <v>156</v>
      </c>
      <c r="B86" s="52" t="s">
        <v>110</v>
      </c>
      <c r="C86" s="53"/>
      <c r="D86" s="54"/>
      <c r="E86" s="54"/>
      <c r="F86" s="54"/>
      <c r="G86" s="55"/>
      <c r="H86" s="55"/>
      <c r="I86" s="47">
        <f t="shared" si="248"/>
        <v>0</v>
      </c>
      <c r="J86" s="47">
        <f t="shared" si="249"/>
        <v>0</v>
      </c>
      <c r="K86" s="47">
        <f t="shared" si="250"/>
        <v>0</v>
      </c>
      <c r="L86" s="47">
        <f t="shared" si="251"/>
        <v>0</v>
      </c>
      <c r="M86" s="47">
        <f t="shared" si="252"/>
        <v>0</v>
      </c>
      <c r="N86" s="47">
        <f t="shared" si="253"/>
        <v>0</v>
      </c>
      <c r="O86" s="47"/>
      <c r="P86" s="48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50">
        <f t="shared" si="254"/>
        <v>0</v>
      </c>
      <c r="AJ86" s="50">
        <f t="shared" si="255"/>
        <v>0</v>
      </c>
      <c r="AK86" s="35"/>
      <c r="AL86" s="49">
        <f t="shared" si="256"/>
        <v>0</v>
      </c>
      <c r="AM86" s="49">
        <f t="shared" si="257"/>
        <v>0</v>
      </c>
      <c r="AN86" s="49">
        <f t="shared" si="258"/>
        <v>0</v>
      </c>
      <c r="AO86" s="49">
        <f t="shared" si="259"/>
        <v>0</v>
      </c>
      <c r="AP86" s="49">
        <f t="shared" si="260"/>
        <v>0</v>
      </c>
      <c r="AQ86" s="49">
        <f t="shared" si="261"/>
        <v>0</v>
      </c>
      <c r="AR86" s="49">
        <f t="shared" si="262"/>
        <v>0</v>
      </c>
      <c r="AS86" s="49">
        <f t="shared" si="263"/>
        <v>0</v>
      </c>
      <c r="AT86" s="49">
        <f t="shared" si="264"/>
        <v>0</v>
      </c>
      <c r="AU86" s="49">
        <f t="shared" si="265"/>
        <v>0</v>
      </c>
      <c r="AV86" s="49">
        <f t="shared" si="266"/>
        <v>0</v>
      </c>
      <c r="AW86" s="49">
        <f t="shared" si="267"/>
        <v>0</v>
      </c>
      <c r="AX86" s="49">
        <f t="shared" si="268"/>
        <v>0</v>
      </c>
      <c r="AY86" s="49">
        <f t="shared" si="269"/>
        <v>0</v>
      </c>
      <c r="AZ86" s="49">
        <f t="shared" si="270"/>
        <v>0</v>
      </c>
      <c r="BA86" s="49">
        <f t="shared" si="271"/>
        <v>0</v>
      </c>
      <c r="BB86" s="49">
        <f t="shared" si="272"/>
        <v>0</v>
      </c>
      <c r="BC86" s="49">
        <f t="shared" si="273"/>
        <v>0</v>
      </c>
      <c r="BD86" s="49">
        <f t="shared" si="274"/>
        <v>0</v>
      </c>
      <c r="BE86" s="49">
        <f t="shared" si="275"/>
        <v>0</v>
      </c>
      <c r="BF86" s="49">
        <f t="shared" si="276"/>
        <v>0</v>
      </c>
      <c r="BG86" s="49">
        <f t="shared" si="277"/>
        <v>0</v>
      </c>
      <c r="BH86" s="49">
        <f t="shared" si="278"/>
        <v>0</v>
      </c>
      <c r="BI86" s="49">
        <f t="shared" si="279"/>
        <v>0</v>
      </c>
      <c r="BJ86" s="49">
        <f t="shared" si="280"/>
        <v>0</v>
      </c>
      <c r="BK86" s="49">
        <f t="shared" si="281"/>
        <v>0</v>
      </c>
      <c r="BL86" s="49">
        <f t="shared" si="282"/>
        <v>0</v>
      </c>
      <c r="BM86" s="49">
        <f t="shared" si="283"/>
        <v>0</v>
      </c>
      <c r="BN86" s="49">
        <f t="shared" si="284"/>
        <v>0</v>
      </c>
      <c r="BO86" s="49">
        <f t="shared" si="285"/>
        <v>0</v>
      </c>
      <c r="BP86" s="49">
        <f t="shared" si="286"/>
        <v>0</v>
      </c>
      <c r="BQ86" s="49">
        <f t="shared" si="287"/>
        <v>0</v>
      </c>
      <c r="BR86" s="49">
        <f t="shared" si="288"/>
        <v>0</v>
      </c>
      <c r="BS86" s="49">
        <f t="shared" si="289"/>
        <v>0</v>
      </c>
      <c r="BT86" s="49">
        <f t="shared" si="290"/>
        <v>0</v>
      </c>
      <c r="BU86" s="49">
        <f t="shared" si="291"/>
        <v>0</v>
      </c>
      <c r="BV86" s="35">
        <f t="shared" si="292"/>
        <v>0</v>
      </c>
      <c r="BW86" s="35">
        <f t="shared" si="293"/>
        <v>0</v>
      </c>
      <c r="BX86" s="35">
        <f t="shared" si="294"/>
        <v>0</v>
      </c>
      <c r="BY86" s="35">
        <f t="shared" si="295"/>
        <v>0</v>
      </c>
    </row>
    <row r="87" spans="1:77" x14ac:dyDescent="0.35">
      <c r="A87" s="51" t="s">
        <v>157</v>
      </c>
      <c r="B87" s="52" t="s">
        <v>112</v>
      </c>
      <c r="C87" s="53"/>
      <c r="D87" s="54"/>
      <c r="E87" s="54"/>
      <c r="F87" s="54"/>
      <c r="G87" s="55"/>
      <c r="H87" s="55"/>
      <c r="I87" s="47">
        <f t="shared" si="248"/>
        <v>0</v>
      </c>
      <c r="J87" s="47">
        <f t="shared" si="249"/>
        <v>0</v>
      </c>
      <c r="K87" s="47">
        <f t="shared" si="250"/>
        <v>0</v>
      </c>
      <c r="L87" s="47">
        <f t="shared" si="251"/>
        <v>0</v>
      </c>
      <c r="M87" s="47">
        <f t="shared" si="252"/>
        <v>0</v>
      </c>
      <c r="N87" s="47">
        <f t="shared" si="253"/>
        <v>0</v>
      </c>
      <c r="O87" s="47"/>
      <c r="P87" s="48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50">
        <f t="shared" si="254"/>
        <v>0</v>
      </c>
      <c r="AJ87" s="50">
        <f t="shared" si="255"/>
        <v>0</v>
      </c>
      <c r="AK87" s="35"/>
      <c r="AL87" s="49">
        <f t="shared" si="256"/>
        <v>0</v>
      </c>
      <c r="AM87" s="49">
        <f t="shared" si="257"/>
        <v>0</v>
      </c>
      <c r="AN87" s="49">
        <f t="shared" si="258"/>
        <v>0</v>
      </c>
      <c r="AO87" s="49">
        <f t="shared" si="259"/>
        <v>0</v>
      </c>
      <c r="AP87" s="49">
        <f t="shared" si="260"/>
        <v>0</v>
      </c>
      <c r="AQ87" s="49">
        <f t="shared" si="261"/>
        <v>0</v>
      </c>
      <c r="AR87" s="49">
        <f t="shared" si="262"/>
        <v>0</v>
      </c>
      <c r="AS87" s="49">
        <f t="shared" si="263"/>
        <v>0</v>
      </c>
      <c r="AT87" s="49">
        <f t="shared" si="264"/>
        <v>0</v>
      </c>
      <c r="AU87" s="49">
        <f t="shared" si="265"/>
        <v>0</v>
      </c>
      <c r="AV87" s="49">
        <f t="shared" si="266"/>
        <v>0</v>
      </c>
      <c r="AW87" s="49">
        <f t="shared" si="267"/>
        <v>0</v>
      </c>
      <c r="AX87" s="49">
        <f t="shared" si="268"/>
        <v>0</v>
      </c>
      <c r="AY87" s="49">
        <f t="shared" si="269"/>
        <v>0</v>
      </c>
      <c r="AZ87" s="49">
        <f t="shared" si="270"/>
        <v>0</v>
      </c>
      <c r="BA87" s="49">
        <f t="shared" si="271"/>
        <v>0</v>
      </c>
      <c r="BB87" s="49">
        <f t="shared" si="272"/>
        <v>0</v>
      </c>
      <c r="BC87" s="49">
        <f t="shared" si="273"/>
        <v>0</v>
      </c>
      <c r="BD87" s="49">
        <f t="shared" si="274"/>
        <v>0</v>
      </c>
      <c r="BE87" s="49">
        <f t="shared" si="275"/>
        <v>0</v>
      </c>
      <c r="BF87" s="49">
        <f t="shared" si="276"/>
        <v>0</v>
      </c>
      <c r="BG87" s="49">
        <f t="shared" si="277"/>
        <v>0</v>
      </c>
      <c r="BH87" s="49">
        <f t="shared" si="278"/>
        <v>0</v>
      </c>
      <c r="BI87" s="49">
        <f t="shared" si="279"/>
        <v>0</v>
      </c>
      <c r="BJ87" s="49">
        <f t="shared" si="280"/>
        <v>0</v>
      </c>
      <c r="BK87" s="49">
        <f t="shared" si="281"/>
        <v>0</v>
      </c>
      <c r="BL87" s="49">
        <f t="shared" si="282"/>
        <v>0</v>
      </c>
      <c r="BM87" s="49">
        <f t="shared" si="283"/>
        <v>0</v>
      </c>
      <c r="BN87" s="49">
        <f t="shared" si="284"/>
        <v>0</v>
      </c>
      <c r="BO87" s="49">
        <f t="shared" si="285"/>
        <v>0</v>
      </c>
      <c r="BP87" s="49">
        <f t="shared" si="286"/>
        <v>0</v>
      </c>
      <c r="BQ87" s="49">
        <f t="shared" si="287"/>
        <v>0</v>
      </c>
      <c r="BR87" s="49">
        <f t="shared" si="288"/>
        <v>0</v>
      </c>
      <c r="BS87" s="49">
        <f t="shared" si="289"/>
        <v>0</v>
      </c>
      <c r="BT87" s="49">
        <f t="shared" si="290"/>
        <v>0</v>
      </c>
      <c r="BU87" s="49">
        <f t="shared" si="291"/>
        <v>0</v>
      </c>
      <c r="BV87" s="35">
        <f t="shared" si="292"/>
        <v>0</v>
      </c>
      <c r="BW87" s="35">
        <f t="shared" si="293"/>
        <v>0</v>
      </c>
      <c r="BX87" s="35">
        <f t="shared" si="294"/>
        <v>0</v>
      </c>
      <c r="BY87" s="35">
        <f t="shared" si="295"/>
        <v>0</v>
      </c>
    </row>
    <row r="88" spans="1:77" x14ac:dyDescent="0.35">
      <c r="A88" s="51" t="s">
        <v>158</v>
      </c>
      <c r="B88" s="52" t="s">
        <v>114</v>
      </c>
      <c r="C88" s="53"/>
      <c r="D88" s="54"/>
      <c r="E88" s="54"/>
      <c r="F88" s="54"/>
      <c r="G88" s="55"/>
      <c r="H88" s="55"/>
      <c r="I88" s="47">
        <f t="shared" si="248"/>
        <v>0</v>
      </c>
      <c r="J88" s="47">
        <f t="shared" si="249"/>
        <v>0</v>
      </c>
      <c r="K88" s="47">
        <f t="shared" si="250"/>
        <v>0</v>
      </c>
      <c r="L88" s="47">
        <f t="shared" si="251"/>
        <v>0</v>
      </c>
      <c r="M88" s="47">
        <f t="shared" si="252"/>
        <v>0</v>
      </c>
      <c r="N88" s="47">
        <f t="shared" si="253"/>
        <v>0</v>
      </c>
      <c r="O88" s="47"/>
      <c r="P88" s="48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50">
        <f t="shared" si="254"/>
        <v>0</v>
      </c>
      <c r="AJ88" s="50">
        <f t="shared" si="255"/>
        <v>0</v>
      </c>
      <c r="AK88" s="35"/>
      <c r="AL88" s="49">
        <f t="shared" si="256"/>
        <v>0</v>
      </c>
      <c r="AM88" s="49">
        <f t="shared" si="257"/>
        <v>0</v>
      </c>
      <c r="AN88" s="49">
        <f t="shared" si="258"/>
        <v>0</v>
      </c>
      <c r="AO88" s="49">
        <f t="shared" si="259"/>
        <v>0</v>
      </c>
      <c r="AP88" s="49">
        <f t="shared" si="260"/>
        <v>0</v>
      </c>
      <c r="AQ88" s="49">
        <f t="shared" si="261"/>
        <v>0</v>
      </c>
      <c r="AR88" s="49">
        <f t="shared" si="262"/>
        <v>0</v>
      </c>
      <c r="AS88" s="49">
        <f t="shared" si="263"/>
        <v>0</v>
      </c>
      <c r="AT88" s="49">
        <f t="shared" si="264"/>
        <v>0</v>
      </c>
      <c r="AU88" s="49">
        <f t="shared" si="265"/>
        <v>0</v>
      </c>
      <c r="AV88" s="49">
        <f t="shared" si="266"/>
        <v>0</v>
      </c>
      <c r="AW88" s="49">
        <f t="shared" si="267"/>
        <v>0</v>
      </c>
      <c r="AX88" s="49">
        <f t="shared" si="268"/>
        <v>0</v>
      </c>
      <c r="AY88" s="49">
        <f t="shared" si="269"/>
        <v>0</v>
      </c>
      <c r="AZ88" s="49">
        <f t="shared" si="270"/>
        <v>0</v>
      </c>
      <c r="BA88" s="49">
        <f t="shared" si="271"/>
        <v>0</v>
      </c>
      <c r="BB88" s="49">
        <f t="shared" si="272"/>
        <v>0</v>
      </c>
      <c r="BC88" s="49">
        <f t="shared" si="273"/>
        <v>0</v>
      </c>
      <c r="BD88" s="49">
        <f t="shared" si="274"/>
        <v>0</v>
      </c>
      <c r="BE88" s="49">
        <f t="shared" si="275"/>
        <v>0</v>
      </c>
      <c r="BF88" s="49">
        <f t="shared" si="276"/>
        <v>0</v>
      </c>
      <c r="BG88" s="49">
        <f t="shared" si="277"/>
        <v>0</v>
      </c>
      <c r="BH88" s="49">
        <f t="shared" si="278"/>
        <v>0</v>
      </c>
      <c r="BI88" s="49">
        <f t="shared" si="279"/>
        <v>0</v>
      </c>
      <c r="BJ88" s="49">
        <f t="shared" si="280"/>
        <v>0</v>
      </c>
      <c r="BK88" s="49">
        <f t="shared" si="281"/>
        <v>0</v>
      </c>
      <c r="BL88" s="49">
        <f t="shared" si="282"/>
        <v>0</v>
      </c>
      <c r="BM88" s="49">
        <f t="shared" si="283"/>
        <v>0</v>
      </c>
      <c r="BN88" s="49">
        <f t="shared" si="284"/>
        <v>0</v>
      </c>
      <c r="BO88" s="49">
        <f t="shared" si="285"/>
        <v>0</v>
      </c>
      <c r="BP88" s="49">
        <f t="shared" si="286"/>
        <v>0</v>
      </c>
      <c r="BQ88" s="49">
        <f t="shared" si="287"/>
        <v>0</v>
      </c>
      <c r="BR88" s="49">
        <f t="shared" si="288"/>
        <v>0</v>
      </c>
      <c r="BS88" s="49">
        <f t="shared" si="289"/>
        <v>0</v>
      </c>
      <c r="BT88" s="49">
        <f t="shared" si="290"/>
        <v>0</v>
      </c>
      <c r="BU88" s="49">
        <f t="shared" si="291"/>
        <v>0</v>
      </c>
      <c r="BV88" s="35">
        <f t="shared" si="292"/>
        <v>0</v>
      </c>
      <c r="BW88" s="35">
        <f t="shared" si="293"/>
        <v>0</v>
      </c>
      <c r="BX88" s="35">
        <f t="shared" si="294"/>
        <v>0</v>
      </c>
      <c r="BY88" s="35">
        <f t="shared" si="295"/>
        <v>0</v>
      </c>
    </row>
    <row r="89" spans="1:77" x14ac:dyDescent="0.35">
      <c r="A89" s="51" t="s">
        <v>159</v>
      </c>
      <c r="B89" s="52" t="s">
        <v>116</v>
      </c>
      <c r="C89" s="53"/>
      <c r="D89" s="54"/>
      <c r="E89" s="54"/>
      <c r="F89" s="54"/>
      <c r="G89" s="55"/>
      <c r="H89" s="55"/>
      <c r="I89" s="47">
        <f t="shared" si="248"/>
        <v>0</v>
      </c>
      <c r="J89" s="47">
        <f t="shared" si="249"/>
        <v>0</v>
      </c>
      <c r="K89" s="47">
        <f t="shared" si="250"/>
        <v>0</v>
      </c>
      <c r="L89" s="47">
        <f t="shared" si="251"/>
        <v>0</v>
      </c>
      <c r="M89" s="47">
        <f t="shared" si="252"/>
        <v>0</v>
      </c>
      <c r="N89" s="47">
        <f t="shared" si="253"/>
        <v>0</v>
      </c>
      <c r="O89" s="47"/>
      <c r="P89" s="48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50">
        <f t="shared" si="254"/>
        <v>0</v>
      </c>
      <c r="AJ89" s="50">
        <f t="shared" si="255"/>
        <v>0</v>
      </c>
      <c r="AK89" s="35"/>
      <c r="AL89" s="49">
        <f t="shared" si="256"/>
        <v>0</v>
      </c>
      <c r="AM89" s="49">
        <f t="shared" si="257"/>
        <v>0</v>
      </c>
      <c r="AN89" s="49">
        <f t="shared" si="258"/>
        <v>0</v>
      </c>
      <c r="AO89" s="49">
        <f t="shared" si="259"/>
        <v>0</v>
      </c>
      <c r="AP89" s="49">
        <f t="shared" si="260"/>
        <v>0</v>
      </c>
      <c r="AQ89" s="49">
        <f t="shared" si="261"/>
        <v>0</v>
      </c>
      <c r="AR89" s="49">
        <f t="shared" si="262"/>
        <v>0</v>
      </c>
      <c r="AS89" s="49">
        <f t="shared" si="263"/>
        <v>0</v>
      </c>
      <c r="AT89" s="49">
        <f t="shared" si="264"/>
        <v>0</v>
      </c>
      <c r="AU89" s="49">
        <f t="shared" si="265"/>
        <v>0</v>
      </c>
      <c r="AV89" s="49">
        <f t="shared" si="266"/>
        <v>0</v>
      </c>
      <c r="AW89" s="49">
        <f t="shared" si="267"/>
        <v>0</v>
      </c>
      <c r="AX89" s="49">
        <f t="shared" si="268"/>
        <v>0</v>
      </c>
      <c r="AY89" s="49">
        <f t="shared" si="269"/>
        <v>0</v>
      </c>
      <c r="AZ89" s="49">
        <f t="shared" si="270"/>
        <v>0</v>
      </c>
      <c r="BA89" s="49">
        <f t="shared" si="271"/>
        <v>0</v>
      </c>
      <c r="BB89" s="49">
        <f t="shared" si="272"/>
        <v>0</v>
      </c>
      <c r="BC89" s="49">
        <f t="shared" si="273"/>
        <v>0</v>
      </c>
      <c r="BD89" s="49">
        <f t="shared" si="274"/>
        <v>0</v>
      </c>
      <c r="BE89" s="49">
        <f t="shared" si="275"/>
        <v>0</v>
      </c>
      <c r="BF89" s="49">
        <f t="shared" si="276"/>
        <v>0</v>
      </c>
      <c r="BG89" s="49">
        <f t="shared" si="277"/>
        <v>0</v>
      </c>
      <c r="BH89" s="49">
        <f t="shared" si="278"/>
        <v>0</v>
      </c>
      <c r="BI89" s="49">
        <f t="shared" si="279"/>
        <v>0</v>
      </c>
      <c r="BJ89" s="49">
        <f t="shared" si="280"/>
        <v>0</v>
      </c>
      <c r="BK89" s="49">
        <f t="shared" si="281"/>
        <v>0</v>
      </c>
      <c r="BL89" s="49">
        <f t="shared" si="282"/>
        <v>0</v>
      </c>
      <c r="BM89" s="49">
        <f t="shared" si="283"/>
        <v>0</v>
      </c>
      <c r="BN89" s="49">
        <f t="shared" si="284"/>
        <v>0</v>
      </c>
      <c r="BO89" s="49">
        <f t="shared" si="285"/>
        <v>0</v>
      </c>
      <c r="BP89" s="49">
        <f t="shared" si="286"/>
        <v>0</v>
      </c>
      <c r="BQ89" s="49">
        <f t="shared" si="287"/>
        <v>0</v>
      </c>
      <c r="BR89" s="49">
        <f t="shared" si="288"/>
        <v>0</v>
      </c>
      <c r="BS89" s="49">
        <f t="shared" si="289"/>
        <v>0</v>
      </c>
      <c r="BT89" s="49">
        <f t="shared" si="290"/>
        <v>0</v>
      </c>
      <c r="BU89" s="49">
        <f t="shared" si="291"/>
        <v>0</v>
      </c>
      <c r="BV89" s="35">
        <f t="shared" si="292"/>
        <v>0</v>
      </c>
      <c r="BW89" s="35">
        <f t="shared" si="293"/>
        <v>0</v>
      </c>
      <c r="BX89" s="35">
        <f t="shared" si="294"/>
        <v>0</v>
      </c>
      <c r="BY89" s="35">
        <f t="shared" si="295"/>
        <v>0</v>
      </c>
    </row>
    <row r="90" spans="1:77" x14ac:dyDescent="0.35">
      <c r="A90" s="51" t="s">
        <v>160</v>
      </c>
      <c r="B90" s="52" t="s">
        <v>118</v>
      </c>
      <c r="C90" s="53"/>
      <c r="D90" s="54"/>
      <c r="E90" s="54"/>
      <c r="F90" s="54"/>
      <c r="G90" s="55"/>
      <c r="H90" s="55"/>
      <c r="I90" s="47">
        <f t="shared" si="248"/>
        <v>0</v>
      </c>
      <c r="J90" s="47">
        <f t="shared" si="249"/>
        <v>0</v>
      </c>
      <c r="K90" s="47">
        <f t="shared" si="250"/>
        <v>0</v>
      </c>
      <c r="L90" s="47">
        <f t="shared" si="251"/>
        <v>0</v>
      </c>
      <c r="M90" s="47">
        <f t="shared" si="252"/>
        <v>0</v>
      </c>
      <c r="N90" s="47">
        <f t="shared" si="253"/>
        <v>0</v>
      </c>
      <c r="O90" s="47"/>
      <c r="P90" s="48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50">
        <f t="shared" si="254"/>
        <v>0</v>
      </c>
      <c r="AJ90" s="50">
        <f t="shared" si="255"/>
        <v>0</v>
      </c>
      <c r="AK90" s="35"/>
      <c r="AL90" s="49">
        <f t="shared" si="256"/>
        <v>0</v>
      </c>
      <c r="AM90" s="49">
        <f t="shared" si="257"/>
        <v>0</v>
      </c>
      <c r="AN90" s="49">
        <f t="shared" si="258"/>
        <v>0</v>
      </c>
      <c r="AO90" s="49">
        <f t="shared" si="259"/>
        <v>0</v>
      </c>
      <c r="AP90" s="49">
        <f t="shared" si="260"/>
        <v>0</v>
      </c>
      <c r="AQ90" s="49">
        <f t="shared" si="261"/>
        <v>0</v>
      </c>
      <c r="AR90" s="49">
        <f t="shared" si="262"/>
        <v>0</v>
      </c>
      <c r="AS90" s="49">
        <f t="shared" si="263"/>
        <v>0</v>
      </c>
      <c r="AT90" s="49">
        <f t="shared" si="264"/>
        <v>0</v>
      </c>
      <c r="AU90" s="49">
        <f t="shared" si="265"/>
        <v>0</v>
      </c>
      <c r="AV90" s="49">
        <f t="shared" si="266"/>
        <v>0</v>
      </c>
      <c r="AW90" s="49">
        <f t="shared" si="267"/>
        <v>0</v>
      </c>
      <c r="AX90" s="49">
        <f t="shared" si="268"/>
        <v>0</v>
      </c>
      <c r="AY90" s="49">
        <f t="shared" si="269"/>
        <v>0</v>
      </c>
      <c r="AZ90" s="49">
        <f t="shared" si="270"/>
        <v>0</v>
      </c>
      <c r="BA90" s="49">
        <f t="shared" si="271"/>
        <v>0</v>
      </c>
      <c r="BB90" s="49">
        <f t="shared" si="272"/>
        <v>0</v>
      </c>
      <c r="BC90" s="49">
        <f t="shared" si="273"/>
        <v>0</v>
      </c>
      <c r="BD90" s="49">
        <f t="shared" si="274"/>
        <v>0</v>
      </c>
      <c r="BE90" s="49">
        <f t="shared" si="275"/>
        <v>0</v>
      </c>
      <c r="BF90" s="49">
        <f t="shared" si="276"/>
        <v>0</v>
      </c>
      <c r="BG90" s="49">
        <f t="shared" si="277"/>
        <v>0</v>
      </c>
      <c r="BH90" s="49">
        <f t="shared" si="278"/>
        <v>0</v>
      </c>
      <c r="BI90" s="49">
        <f t="shared" si="279"/>
        <v>0</v>
      </c>
      <c r="BJ90" s="49">
        <f t="shared" si="280"/>
        <v>0</v>
      </c>
      <c r="BK90" s="49">
        <f t="shared" si="281"/>
        <v>0</v>
      </c>
      <c r="BL90" s="49">
        <f t="shared" si="282"/>
        <v>0</v>
      </c>
      <c r="BM90" s="49">
        <f t="shared" si="283"/>
        <v>0</v>
      </c>
      <c r="BN90" s="49">
        <f t="shared" si="284"/>
        <v>0</v>
      </c>
      <c r="BO90" s="49">
        <f t="shared" si="285"/>
        <v>0</v>
      </c>
      <c r="BP90" s="49">
        <f t="shared" si="286"/>
        <v>0</v>
      </c>
      <c r="BQ90" s="49">
        <f t="shared" si="287"/>
        <v>0</v>
      </c>
      <c r="BR90" s="49">
        <f t="shared" si="288"/>
        <v>0</v>
      </c>
      <c r="BS90" s="49">
        <f t="shared" si="289"/>
        <v>0</v>
      </c>
      <c r="BT90" s="49">
        <f t="shared" si="290"/>
        <v>0</v>
      </c>
      <c r="BU90" s="49">
        <f t="shared" si="291"/>
        <v>0</v>
      </c>
      <c r="BV90" s="35">
        <f t="shared" si="292"/>
        <v>0</v>
      </c>
      <c r="BW90" s="35">
        <f t="shared" si="293"/>
        <v>0</v>
      </c>
      <c r="BX90" s="35">
        <f t="shared" si="294"/>
        <v>0</v>
      </c>
      <c r="BY90" s="35">
        <f t="shared" si="295"/>
        <v>0</v>
      </c>
    </row>
    <row r="91" spans="1:77" s="10" customFormat="1" x14ac:dyDescent="0.35">
      <c r="A91" s="56"/>
      <c r="B91" s="57" t="s">
        <v>161</v>
      </c>
      <c r="C91" s="58"/>
      <c r="D91" s="59"/>
      <c r="E91" s="59"/>
      <c r="F91" s="60"/>
      <c r="G91" s="61">
        <f>IFERROR((K91+L91)/(I91+J91),0)</f>
        <v>0</v>
      </c>
      <c r="H91" s="61">
        <f>IFERROR((M91+N91)/(I91+J91),0)</f>
        <v>0</v>
      </c>
      <c r="I91" s="59">
        <f t="shared" ref="I91:O91" si="296">ROUND(SUBTOTAL(9,I84:I90),0)</f>
        <v>0</v>
      </c>
      <c r="J91" s="59">
        <f t="shared" si="296"/>
        <v>0</v>
      </c>
      <c r="K91" s="59">
        <f t="shared" si="296"/>
        <v>0</v>
      </c>
      <c r="L91" s="59">
        <f t="shared" si="296"/>
        <v>0</v>
      </c>
      <c r="M91" s="59">
        <f t="shared" si="296"/>
        <v>0</v>
      </c>
      <c r="N91" s="59">
        <f t="shared" si="296"/>
        <v>0</v>
      </c>
      <c r="O91" s="59">
        <f t="shared" si="296"/>
        <v>0</v>
      </c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60"/>
      <c r="AJ91" s="60"/>
      <c r="AK91" s="59"/>
      <c r="AL91" s="59">
        <f t="shared" ref="AL91:BY91" si="297">ROUND(SUBTOTAL(9,AL84:AL90),0)</f>
        <v>0</v>
      </c>
      <c r="AM91" s="59">
        <f t="shared" si="297"/>
        <v>0</v>
      </c>
      <c r="AN91" s="59">
        <f t="shared" si="297"/>
        <v>0</v>
      </c>
      <c r="AO91" s="59">
        <f t="shared" si="297"/>
        <v>0</v>
      </c>
      <c r="AP91" s="59">
        <f t="shared" si="297"/>
        <v>0</v>
      </c>
      <c r="AQ91" s="59">
        <f t="shared" si="297"/>
        <v>0</v>
      </c>
      <c r="AR91" s="59">
        <f t="shared" si="297"/>
        <v>0</v>
      </c>
      <c r="AS91" s="59">
        <f t="shared" si="297"/>
        <v>0</v>
      </c>
      <c r="AT91" s="59">
        <f t="shared" si="297"/>
        <v>0</v>
      </c>
      <c r="AU91" s="59">
        <f t="shared" si="297"/>
        <v>0</v>
      </c>
      <c r="AV91" s="59">
        <f t="shared" si="297"/>
        <v>0</v>
      </c>
      <c r="AW91" s="59">
        <f t="shared" si="297"/>
        <v>0</v>
      </c>
      <c r="AX91" s="59">
        <f t="shared" si="297"/>
        <v>0</v>
      </c>
      <c r="AY91" s="59">
        <f t="shared" si="297"/>
        <v>0</v>
      </c>
      <c r="AZ91" s="59">
        <f t="shared" si="297"/>
        <v>0</v>
      </c>
      <c r="BA91" s="59">
        <f t="shared" si="297"/>
        <v>0</v>
      </c>
      <c r="BB91" s="59">
        <f t="shared" si="297"/>
        <v>0</v>
      </c>
      <c r="BC91" s="59">
        <f t="shared" si="297"/>
        <v>0</v>
      </c>
      <c r="BD91" s="59">
        <f t="shared" si="297"/>
        <v>0</v>
      </c>
      <c r="BE91" s="59">
        <f t="shared" si="297"/>
        <v>0</v>
      </c>
      <c r="BF91" s="59">
        <f t="shared" si="297"/>
        <v>0</v>
      </c>
      <c r="BG91" s="59">
        <f t="shared" si="297"/>
        <v>0</v>
      </c>
      <c r="BH91" s="59">
        <f t="shared" si="297"/>
        <v>0</v>
      </c>
      <c r="BI91" s="59">
        <f t="shared" si="297"/>
        <v>0</v>
      </c>
      <c r="BJ91" s="59">
        <f t="shared" si="297"/>
        <v>0</v>
      </c>
      <c r="BK91" s="59">
        <f t="shared" si="297"/>
        <v>0</v>
      </c>
      <c r="BL91" s="59">
        <f t="shared" si="297"/>
        <v>0</v>
      </c>
      <c r="BM91" s="59">
        <f t="shared" si="297"/>
        <v>0</v>
      </c>
      <c r="BN91" s="59">
        <f t="shared" si="297"/>
        <v>0</v>
      </c>
      <c r="BO91" s="59">
        <f t="shared" si="297"/>
        <v>0</v>
      </c>
      <c r="BP91" s="59">
        <f t="shared" si="297"/>
        <v>0</v>
      </c>
      <c r="BQ91" s="59">
        <f t="shared" si="297"/>
        <v>0</v>
      </c>
      <c r="BR91" s="59">
        <f t="shared" si="297"/>
        <v>0</v>
      </c>
      <c r="BS91" s="59">
        <f t="shared" si="297"/>
        <v>0</v>
      </c>
      <c r="BT91" s="59">
        <f t="shared" si="297"/>
        <v>0</v>
      </c>
      <c r="BU91" s="59">
        <f t="shared" si="297"/>
        <v>0</v>
      </c>
      <c r="BV91" s="59">
        <f t="shared" si="297"/>
        <v>0</v>
      </c>
      <c r="BW91" s="59">
        <f t="shared" si="297"/>
        <v>0</v>
      </c>
      <c r="BX91" s="59">
        <f t="shared" si="297"/>
        <v>0</v>
      </c>
      <c r="BY91" s="59">
        <f t="shared" si="297"/>
        <v>0</v>
      </c>
    </row>
    <row r="92" spans="1:77" x14ac:dyDescent="0.35">
      <c r="A92" s="64" t="s">
        <v>162</v>
      </c>
      <c r="B92" s="65" t="s">
        <v>163</v>
      </c>
      <c r="C92" s="66"/>
      <c r="D92" s="67"/>
      <c r="E92" s="67"/>
      <c r="F92" s="67"/>
      <c r="G92" s="68"/>
      <c r="H92" s="68"/>
      <c r="I92" s="47">
        <f t="shared" ref="I92:I97" si="298">IFERROR(ROUND((C92*D92*E92),0),0)</f>
        <v>0</v>
      </c>
      <c r="J92" s="47">
        <f t="shared" ref="J92:J97" si="299">IFERROR(ROUND((C92*D92*F92),0),0)</f>
        <v>0</v>
      </c>
      <c r="K92" s="47">
        <f t="shared" ref="K92:K97" si="300">IFERROR(ROUND(I92*G92,2),0)</f>
        <v>0</v>
      </c>
      <c r="L92" s="47">
        <f t="shared" ref="L92:L97" si="301">IFERROR(ROUND(J92*G92,2),0)</f>
        <v>0</v>
      </c>
      <c r="M92" s="47">
        <f t="shared" ref="M92:M97" si="302">IFERROR(ROUND(I92*H92,2),0)</f>
        <v>0</v>
      </c>
      <c r="N92" s="47">
        <f t="shared" ref="N92:N97" si="303">IFERROR(ROUND(J92*H92,2),0)</f>
        <v>0</v>
      </c>
      <c r="O92" s="47"/>
      <c r="P92" s="48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50">
        <f t="shared" ref="AI92:AI97" si="304">ROUND(SUM(Q92:AH92),2)</f>
        <v>0</v>
      </c>
      <c r="AJ92" s="50">
        <f t="shared" ref="AJ92:AJ97" si="305">ROUND(((E92+F92)*C92)-AI92,2)</f>
        <v>0</v>
      </c>
      <c r="AK92" s="35"/>
      <c r="AL92" s="49">
        <f t="shared" si="256"/>
        <v>0</v>
      </c>
      <c r="AM92" s="49">
        <f t="shared" si="257"/>
        <v>0</v>
      </c>
      <c r="AN92" s="49">
        <f t="shared" si="258"/>
        <v>0</v>
      </c>
      <c r="AO92" s="49">
        <f t="shared" si="259"/>
        <v>0</v>
      </c>
      <c r="AP92" s="49">
        <f t="shared" si="260"/>
        <v>0</v>
      </c>
      <c r="AQ92" s="49">
        <f t="shared" si="261"/>
        <v>0</v>
      </c>
      <c r="AR92" s="49">
        <f t="shared" si="262"/>
        <v>0</v>
      </c>
      <c r="AS92" s="49">
        <f t="shared" si="263"/>
        <v>0</v>
      </c>
      <c r="AT92" s="49">
        <f t="shared" si="264"/>
        <v>0</v>
      </c>
      <c r="AU92" s="49">
        <f t="shared" si="265"/>
        <v>0</v>
      </c>
      <c r="AV92" s="49">
        <f t="shared" si="266"/>
        <v>0</v>
      </c>
      <c r="AW92" s="49">
        <f t="shared" si="267"/>
        <v>0</v>
      </c>
      <c r="AX92" s="49">
        <f t="shared" si="268"/>
        <v>0</v>
      </c>
      <c r="AY92" s="49">
        <f t="shared" si="269"/>
        <v>0</v>
      </c>
      <c r="AZ92" s="49">
        <f t="shared" si="270"/>
        <v>0</v>
      </c>
      <c r="BA92" s="49">
        <f t="shared" si="271"/>
        <v>0</v>
      </c>
      <c r="BB92" s="49">
        <f t="shared" si="272"/>
        <v>0</v>
      </c>
      <c r="BC92" s="49">
        <f t="shared" si="273"/>
        <v>0</v>
      </c>
      <c r="BD92" s="49">
        <f t="shared" si="274"/>
        <v>0</v>
      </c>
      <c r="BE92" s="49">
        <f t="shared" si="275"/>
        <v>0</v>
      </c>
      <c r="BF92" s="49">
        <f t="shared" si="276"/>
        <v>0</v>
      </c>
      <c r="BG92" s="49">
        <f t="shared" si="277"/>
        <v>0</v>
      </c>
      <c r="BH92" s="49">
        <f t="shared" si="278"/>
        <v>0</v>
      </c>
      <c r="BI92" s="49">
        <f t="shared" si="279"/>
        <v>0</v>
      </c>
      <c r="BJ92" s="49">
        <f t="shared" si="280"/>
        <v>0</v>
      </c>
      <c r="BK92" s="49">
        <f t="shared" si="281"/>
        <v>0</v>
      </c>
      <c r="BL92" s="49">
        <f t="shared" si="282"/>
        <v>0</v>
      </c>
      <c r="BM92" s="49">
        <f t="shared" si="283"/>
        <v>0</v>
      </c>
      <c r="BN92" s="49">
        <f t="shared" si="284"/>
        <v>0</v>
      </c>
      <c r="BO92" s="49">
        <f t="shared" si="285"/>
        <v>0</v>
      </c>
      <c r="BP92" s="49">
        <f t="shared" si="286"/>
        <v>0</v>
      </c>
      <c r="BQ92" s="49">
        <f t="shared" si="287"/>
        <v>0</v>
      </c>
      <c r="BR92" s="49">
        <f t="shared" si="288"/>
        <v>0</v>
      </c>
      <c r="BS92" s="49">
        <f t="shared" si="289"/>
        <v>0</v>
      </c>
      <c r="BT92" s="49">
        <f t="shared" si="290"/>
        <v>0</v>
      </c>
      <c r="BU92" s="49">
        <f t="shared" si="291"/>
        <v>0</v>
      </c>
      <c r="BV92" s="35">
        <f t="shared" ref="BV92:BV97" si="306">ROUND(AL92+AN92+AP92+AR92+AT92+AV92+AX92+AZ92+BB92+BD92+BF92+BH92+BJ92+BL92+BN92+BP92+BR92+BT92,0)</f>
        <v>0</v>
      </c>
      <c r="BW92" s="35">
        <f t="shared" ref="BW92:BW97" si="307">ROUND(AM92+AO92+AQ92+AS92+AU92+AW92+AY92+BA92+BC92+BE92+BG92+BI92+BK92+BM92+BO92+BQ92+BS92+BU92,0)</f>
        <v>0</v>
      </c>
      <c r="BX92" s="35">
        <f t="shared" ref="BX92:BX97" si="308">ROUND((K92+L92)-BV92,0)</f>
        <v>0</v>
      </c>
      <c r="BY92" s="35">
        <f t="shared" ref="BY92:BY97" si="309">ROUND((M92+N92)-BW92,0)</f>
        <v>0</v>
      </c>
    </row>
    <row r="93" spans="1:77" x14ac:dyDescent="0.35">
      <c r="A93" s="51" t="s">
        <v>164</v>
      </c>
      <c r="B93" s="52" t="s">
        <v>110</v>
      </c>
      <c r="C93" s="53"/>
      <c r="D93" s="54"/>
      <c r="E93" s="54"/>
      <c r="F93" s="54"/>
      <c r="G93" s="55"/>
      <c r="H93" s="55"/>
      <c r="I93" s="47">
        <f t="shared" si="298"/>
        <v>0</v>
      </c>
      <c r="J93" s="47">
        <f t="shared" si="299"/>
        <v>0</v>
      </c>
      <c r="K93" s="47">
        <f t="shared" si="300"/>
        <v>0</v>
      </c>
      <c r="L93" s="47">
        <f t="shared" si="301"/>
        <v>0</v>
      </c>
      <c r="M93" s="47">
        <f t="shared" si="302"/>
        <v>0</v>
      </c>
      <c r="N93" s="47">
        <f t="shared" si="303"/>
        <v>0</v>
      </c>
      <c r="O93" s="47"/>
      <c r="P93" s="48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50">
        <f t="shared" si="304"/>
        <v>0</v>
      </c>
      <c r="AJ93" s="50">
        <f t="shared" si="305"/>
        <v>0</v>
      </c>
      <c r="AK93" s="35"/>
      <c r="AL93" s="49">
        <f t="shared" si="256"/>
        <v>0</v>
      </c>
      <c r="AM93" s="49">
        <f t="shared" si="257"/>
        <v>0</v>
      </c>
      <c r="AN93" s="49">
        <f t="shared" si="258"/>
        <v>0</v>
      </c>
      <c r="AO93" s="49">
        <f t="shared" si="259"/>
        <v>0</v>
      </c>
      <c r="AP93" s="49">
        <f t="shared" si="260"/>
        <v>0</v>
      </c>
      <c r="AQ93" s="49">
        <f t="shared" si="261"/>
        <v>0</v>
      </c>
      <c r="AR93" s="49">
        <f t="shared" si="262"/>
        <v>0</v>
      </c>
      <c r="AS93" s="49">
        <f t="shared" si="263"/>
        <v>0</v>
      </c>
      <c r="AT93" s="49">
        <f t="shared" si="264"/>
        <v>0</v>
      </c>
      <c r="AU93" s="49">
        <f t="shared" si="265"/>
        <v>0</v>
      </c>
      <c r="AV93" s="49">
        <f t="shared" si="266"/>
        <v>0</v>
      </c>
      <c r="AW93" s="49">
        <f t="shared" si="267"/>
        <v>0</v>
      </c>
      <c r="AX93" s="49">
        <f t="shared" si="268"/>
        <v>0</v>
      </c>
      <c r="AY93" s="49">
        <f t="shared" si="269"/>
        <v>0</v>
      </c>
      <c r="AZ93" s="49">
        <f t="shared" si="270"/>
        <v>0</v>
      </c>
      <c r="BA93" s="49">
        <f t="shared" si="271"/>
        <v>0</v>
      </c>
      <c r="BB93" s="49">
        <f t="shared" si="272"/>
        <v>0</v>
      </c>
      <c r="BC93" s="49">
        <f t="shared" si="273"/>
        <v>0</v>
      </c>
      <c r="BD93" s="49">
        <f t="shared" si="274"/>
        <v>0</v>
      </c>
      <c r="BE93" s="49">
        <f t="shared" si="275"/>
        <v>0</v>
      </c>
      <c r="BF93" s="49">
        <f t="shared" si="276"/>
        <v>0</v>
      </c>
      <c r="BG93" s="49">
        <f t="shared" si="277"/>
        <v>0</v>
      </c>
      <c r="BH93" s="49">
        <f t="shared" si="278"/>
        <v>0</v>
      </c>
      <c r="BI93" s="49">
        <f t="shared" si="279"/>
        <v>0</v>
      </c>
      <c r="BJ93" s="49">
        <f t="shared" si="280"/>
        <v>0</v>
      </c>
      <c r="BK93" s="49">
        <f t="shared" si="281"/>
        <v>0</v>
      </c>
      <c r="BL93" s="49">
        <f t="shared" si="282"/>
        <v>0</v>
      </c>
      <c r="BM93" s="49">
        <f t="shared" si="283"/>
        <v>0</v>
      </c>
      <c r="BN93" s="49">
        <f t="shared" si="284"/>
        <v>0</v>
      </c>
      <c r="BO93" s="49">
        <f t="shared" si="285"/>
        <v>0</v>
      </c>
      <c r="BP93" s="49">
        <f t="shared" si="286"/>
        <v>0</v>
      </c>
      <c r="BQ93" s="49">
        <f t="shared" si="287"/>
        <v>0</v>
      </c>
      <c r="BR93" s="49">
        <f t="shared" si="288"/>
        <v>0</v>
      </c>
      <c r="BS93" s="49">
        <f t="shared" si="289"/>
        <v>0</v>
      </c>
      <c r="BT93" s="49">
        <f t="shared" si="290"/>
        <v>0</v>
      </c>
      <c r="BU93" s="49">
        <f t="shared" si="291"/>
        <v>0</v>
      </c>
      <c r="BV93" s="35">
        <f t="shared" si="306"/>
        <v>0</v>
      </c>
      <c r="BW93" s="35">
        <f t="shared" si="307"/>
        <v>0</v>
      </c>
      <c r="BX93" s="35">
        <f t="shared" si="308"/>
        <v>0</v>
      </c>
      <c r="BY93" s="35">
        <f t="shared" si="309"/>
        <v>0</v>
      </c>
    </row>
    <row r="94" spans="1:77" x14ac:dyDescent="0.35">
      <c r="A94" s="51" t="s">
        <v>165</v>
      </c>
      <c r="B94" s="52" t="s">
        <v>112</v>
      </c>
      <c r="C94" s="53"/>
      <c r="D94" s="54"/>
      <c r="E94" s="54"/>
      <c r="F94" s="54"/>
      <c r="G94" s="55"/>
      <c r="H94" s="55"/>
      <c r="I94" s="47">
        <f t="shared" si="298"/>
        <v>0</v>
      </c>
      <c r="J94" s="47">
        <f t="shared" si="299"/>
        <v>0</v>
      </c>
      <c r="K94" s="47">
        <f t="shared" si="300"/>
        <v>0</v>
      </c>
      <c r="L94" s="47">
        <f t="shared" si="301"/>
        <v>0</v>
      </c>
      <c r="M94" s="47">
        <f t="shared" si="302"/>
        <v>0</v>
      </c>
      <c r="N94" s="47">
        <f t="shared" si="303"/>
        <v>0</v>
      </c>
      <c r="O94" s="47"/>
      <c r="P94" s="48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50">
        <f t="shared" si="304"/>
        <v>0</v>
      </c>
      <c r="AJ94" s="50">
        <f t="shared" si="305"/>
        <v>0</v>
      </c>
      <c r="AK94" s="35"/>
      <c r="AL94" s="49">
        <f t="shared" si="256"/>
        <v>0</v>
      </c>
      <c r="AM94" s="49">
        <f t="shared" si="257"/>
        <v>0</v>
      </c>
      <c r="AN94" s="49">
        <f t="shared" si="258"/>
        <v>0</v>
      </c>
      <c r="AO94" s="49">
        <f t="shared" si="259"/>
        <v>0</v>
      </c>
      <c r="AP94" s="49">
        <f t="shared" si="260"/>
        <v>0</v>
      </c>
      <c r="AQ94" s="49">
        <f t="shared" si="261"/>
        <v>0</v>
      </c>
      <c r="AR94" s="49">
        <f t="shared" si="262"/>
        <v>0</v>
      </c>
      <c r="AS94" s="49">
        <f t="shared" si="263"/>
        <v>0</v>
      </c>
      <c r="AT94" s="49">
        <f t="shared" si="264"/>
        <v>0</v>
      </c>
      <c r="AU94" s="49">
        <f t="shared" si="265"/>
        <v>0</v>
      </c>
      <c r="AV94" s="49">
        <f t="shared" si="266"/>
        <v>0</v>
      </c>
      <c r="AW94" s="49">
        <f t="shared" si="267"/>
        <v>0</v>
      </c>
      <c r="AX94" s="49">
        <f t="shared" si="268"/>
        <v>0</v>
      </c>
      <c r="AY94" s="49">
        <f t="shared" si="269"/>
        <v>0</v>
      </c>
      <c r="AZ94" s="49">
        <f t="shared" si="270"/>
        <v>0</v>
      </c>
      <c r="BA94" s="49">
        <f t="shared" si="271"/>
        <v>0</v>
      </c>
      <c r="BB94" s="49">
        <f t="shared" si="272"/>
        <v>0</v>
      </c>
      <c r="BC94" s="49">
        <f t="shared" si="273"/>
        <v>0</v>
      </c>
      <c r="BD94" s="49">
        <f t="shared" si="274"/>
        <v>0</v>
      </c>
      <c r="BE94" s="49">
        <f t="shared" si="275"/>
        <v>0</v>
      </c>
      <c r="BF94" s="49">
        <f t="shared" si="276"/>
        <v>0</v>
      </c>
      <c r="BG94" s="49">
        <f t="shared" si="277"/>
        <v>0</v>
      </c>
      <c r="BH94" s="49">
        <f t="shared" si="278"/>
        <v>0</v>
      </c>
      <c r="BI94" s="49">
        <f t="shared" si="279"/>
        <v>0</v>
      </c>
      <c r="BJ94" s="49">
        <f t="shared" si="280"/>
        <v>0</v>
      </c>
      <c r="BK94" s="49">
        <f t="shared" si="281"/>
        <v>0</v>
      </c>
      <c r="BL94" s="49">
        <f t="shared" si="282"/>
        <v>0</v>
      </c>
      <c r="BM94" s="49">
        <f t="shared" si="283"/>
        <v>0</v>
      </c>
      <c r="BN94" s="49">
        <f t="shared" si="284"/>
        <v>0</v>
      </c>
      <c r="BO94" s="49">
        <f t="shared" si="285"/>
        <v>0</v>
      </c>
      <c r="BP94" s="49">
        <f t="shared" si="286"/>
        <v>0</v>
      </c>
      <c r="BQ94" s="49">
        <f t="shared" si="287"/>
        <v>0</v>
      </c>
      <c r="BR94" s="49">
        <f t="shared" si="288"/>
        <v>0</v>
      </c>
      <c r="BS94" s="49">
        <f t="shared" si="289"/>
        <v>0</v>
      </c>
      <c r="BT94" s="49">
        <f t="shared" si="290"/>
        <v>0</v>
      </c>
      <c r="BU94" s="49">
        <f t="shared" si="291"/>
        <v>0</v>
      </c>
      <c r="BV94" s="35">
        <f t="shared" si="306"/>
        <v>0</v>
      </c>
      <c r="BW94" s="35">
        <f t="shared" si="307"/>
        <v>0</v>
      </c>
      <c r="BX94" s="35">
        <f t="shared" si="308"/>
        <v>0</v>
      </c>
      <c r="BY94" s="35">
        <f t="shared" si="309"/>
        <v>0</v>
      </c>
    </row>
    <row r="95" spans="1:77" x14ac:dyDescent="0.35">
      <c r="A95" s="51" t="s">
        <v>166</v>
      </c>
      <c r="B95" s="52" t="s">
        <v>114</v>
      </c>
      <c r="C95" s="53"/>
      <c r="D95" s="54"/>
      <c r="E95" s="54"/>
      <c r="F95" s="54"/>
      <c r="G95" s="55"/>
      <c r="H95" s="55"/>
      <c r="I95" s="47">
        <f t="shared" si="298"/>
        <v>0</v>
      </c>
      <c r="J95" s="47">
        <f t="shared" si="299"/>
        <v>0</v>
      </c>
      <c r="K95" s="47">
        <f t="shared" si="300"/>
        <v>0</v>
      </c>
      <c r="L95" s="47">
        <f t="shared" si="301"/>
        <v>0</v>
      </c>
      <c r="M95" s="47">
        <f t="shared" si="302"/>
        <v>0</v>
      </c>
      <c r="N95" s="47">
        <f t="shared" si="303"/>
        <v>0</v>
      </c>
      <c r="O95" s="47"/>
      <c r="P95" s="48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50">
        <f t="shared" si="304"/>
        <v>0</v>
      </c>
      <c r="AJ95" s="50">
        <f t="shared" si="305"/>
        <v>0</v>
      </c>
      <c r="AK95" s="35"/>
      <c r="AL95" s="49">
        <f t="shared" si="256"/>
        <v>0</v>
      </c>
      <c r="AM95" s="49">
        <f t="shared" si="257"/>
        <v>0</v>
      </c>
      <c r="AN95" s="49">
        <f t="shared" si="258"/>
        <v>0</v>
      </c>
      <c r="AO95" s="49">
        <f t="shared" si="259"/>
        <v>0</v>
      </c>
      <c r="AP95" s="49">
        <f t="shared" si="260"/>
        <v>0</v>
      </c>
      <c r="AQ95" s="49">
        <f t="shared" si="261"/>
        <v>0</v>
      </c>
      <c r="AR95" s="49">
        <f t="shared" si="262"/>
        <v>0</v>
      </c>
      <c r="AS95" s="49">
        <f t="shared" si="263"/>
        <v>0</v>
      </c>
      <c r="AT95" s="49">
        <f t="shared" si="264"/>
        <v>0</v>
      </c>
      <c r="AU95" s="49">
        <f t="shared" si="265"/>
        <v>0</v>
      </c>
      <c r="AV95" s="49">
        <f t="shared" si="266"/>
        <v>0</v>
      </c>
      <c r="AW95" s="49">
        <f t="shared" si="267"/>
        <v>0</v>
      </c>
      <c r="AX95" s="49">
        <f t="shared" si="268"/>
        <v>0</v>
      </c>
      <c r="AY95" s="49">
        <f t="shared" si="269"/>
        <v>0</v>
      </c>
      <c r="AZ95" s="49">
        <f t="shared" si="270"/>
        <v>0</v>
      </c>
      <c r="BA95" s="49">
        <f t="shared" si="271"/>
        <v>0</v>
      </c>
      <c r="BB95" s="49">
        <f t="shared" si="272"/>
        <v>0</v>
      </c>
      <c r="BC95" s="49">
        <f t="shared" si="273"/>
        <v>0</v>
      </c>
      <c r="BD95" s="49">
        <f t="shared" si="274"/>
        <v>0</v>
      </c>
      <c r="BE95" s="49">
        <f t="shared" si="275"/>
        <v>0</v>
      </c>
      <c r="BF95" s="49">
        <f t="shared" si="276"/>
        <v>0</v>
      </c>
      <c r="BG95" s="49">
        <f t="shared" si="277"/>
        <v>0</v>
      </c>
      <c r="BH95" s="49">
        <f t="shared" si="278"/>
        <v>0</v>
      </c>
      <c r="BI95" s="49">
        <f t="shared" si="279"/>
        <v>0</v>
      </c>
      <c r="BJ95" s="49">
        <f t="shared" si="280"/>
        <v>0</v>
      </c>
      <c r="BK95" s="49">
        <f t="shared" si="281"/>
        <v>0</v>
      </c>
      <c r="BL95" s="49">
        <f t="shared" si="282"/>
        <v>0</v>
      </c>
      <c r="BM95" s="49">
        <f t="shared" si="283"/>
        <v>0</v>
      </c>
      <c r="BN95" s="49">
        <f t="shared" si="284"/>
        <v>0</v>
      </c>
      <c r="BO95" s="49">
        <f t="shared" si="285"/>
        <v>0</v>
      </c>
      <c r="BP95" s="49">
        <f t="shared" si="286"/>
        <v>0</v>
      </c>
      <c r="BQ95" s="49">
        <f t="shared" si="287"/>
        <v>0</v>
      </c>
      <c r="BR95" s="49">
        <f t="shared" si="288"/>
        <v>0</v>
      </c>
      <c r="BS95" s="49">
        <f t="shared" si="289"/>
        <v>0</v>
      </c>
      <c r="BT95" s="49">
        <f t="shared" si="290"/>
        <v>0</v>
      </c>
      <c r="BU95" s="49">
        <f t="shared" si="291"/>
        <v>0</v>
      </c>
      <c r="BV95" s="35">
        <f t="shared" si="306"/>
        <v>0</v>
      </c>
      <c r="BW95" s="35">
        <f t="shared" si="307"/>
        <v>0</v>
      </c>
      <c r="BX95" s="35">
        <f t="shared" si="308"/>
        <v>0</v>
      </c>
      <c r="BY95" s="35">
        <f t="shared" si="309"/>
        <v>0</v>
      </c>
    </row>
    <row r="96" spans="1:77" x14ac:dyDescent="0.35">
      <c r="A96" s="51" t="s">
        <v>167</v>
      </c>
      <c r="B96" s="52" t="s">
        <v>116</v>
      </c>
      <c r="C96" s="53"/>
      <c r="D96" s="54"/>
      <c r="E96" s="54"/>
      <c r="F96" s="54"/>
      <c r="G96" s="55"/>
      <c r="H96" s="55"/>
      <c r="I96" s="47">
        <f t="shared" si="298"/>
        <v>0</v>
      </c>
      <c r="J96" s="47">
        <f t="shared" si="299"/>
        <v>0</v>
      </c>
      <c r="K96" s="47">
        <f t="shared" si="300"/>
        <v>0</v>
      </c>
      <c r="L96" s="47">
        <f t="shared" si="301"/>
        <v>0</v>
      </c>
      <c r="M96" s="47">
        <f t="shared" si="302"/>
        <v>0</v>
      </c>
      <c r="N96" s="47">
        <f t="shared" si="303"/>
        <v>0</v>
      </c>
      <c r="O96" s="47"/>
      <c r="P96" s="48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50">
        <f t="shared" si="304"/>
        <v>0</v>
      </c>
      <c r="AJ96" s="50">
        <f t="shared" si="305"/>
        <v>0</v>
      </c>
      <c r="AK96" s="35"/>
      <c r="AL96" s="49">
        <f t="shared" si="256"/>
        <v>0</v>
      </c>
      <c r="AM96" s="49">
        <f t="shared" si="257"/>
        <v>0</v>
      </c>
      <c r="AN96" s="49">
        <f t="shared" si="258"/>
        <v>0</v>
      </c>
      <c r="AO96" s="49">
        <f t="shared" si="259"/>
        <v>0</v>
      </c>
      <c r="AP96" s="49">
        <f t="shared" si="260"/>
        <v>0</v>
      </c>
      <c r="AQ96" s="49">
        <f t="shared" si="261"/>
        <v>0</v>
      </c>
      <c r="AR96" s="49">
        <f t="shared" si="262"/>
        <v>0</v>
      </c>
      <c r="AS96" s="49">
        <f t="shared" si="263"/>
        <v>0</v>
      </c>
      <c r="AT96" s="49">
        <f t="shared" si="264"/>
        <v>0</v>
      </c>
      <c r="AU96" s="49">
        <f t="shared" si="265"/>
        <v>0</v>
      </c>
      <c r="AV96" s="49">
        <f t="shared" si="266"/>
        <v>0</v>
      </c>
      <c r="AW96" s="49">
        <f t="shared" si="267"/>
        <v>0</v>
      </c>
      <c r="AX96" s="49">
        <f t="shared" si="268"/>
        <v>0</v>
      </c>
      <c r="AY96" s="49">
        <f t="shared" si="269"/>
        <v>0</v>
      </c>
      <c r="AZ96" s="49">
        <f t="shared" si="270"/>
        <v>0</v>
      </c>
      <c r="BA96" s="49">
        <f t="shared" si="271"/>
        <v>0</v>
      </c>
      <c r="BB96" s="49">
        <f t="shared" si="272"/>
        <v>0</v>
      </c>
      <c r="BC96" s="49">
        <f t="shared" si="273"/>
        <v>0</v>
      </c>
      <c r="BD96" s="49">
        <f t="shared" si="274"/>
        <v>0</v>
      </c>
      <c r="BE96" s="49">
        <f t="shared" si="275"/>
        <v>0</v>
      </c>
      <c r="BF96" s="49">
        <f t="shared" si="276"/>
        <v>0</v>
      </c>
      <c r="BG96" s="49">
        <f t="shared" si="277"/>
        <v>0</v>
      </c>
      <c r="BH96" s="49">
        <f t="shared" si="278"/>
        <v>0</v>
      </c>
      <c r="BI96" s="49">
        <f t="shared" si="279"/>
        <v>0</v>
      </c>
      <c r="BJ96" s="49">
        <f t="shared" si="280"/>
        <v>0</v>
      </c>
      <c r="BK96" s="49">
        <f t="shared" si="281"/>
        <v>0</v>
      </c>
      <c r="BL96" s="49">
        <f t="shared" si="282"/>
        <v>0</v>
      </c>
      <c r="BM96" s="49">
        <f t="shared" si="283"/>
        <v>0</v>
      </c>
      <c r="BN96" s="49">
        <f t="shared" si="284"/>
        <v>0</v>
      </c>
      <c r="BO96" s="49">
        <f t="shared" si="285"/>
        <v>0</v>
      </c>
      <c r="BP96" s="49">
        <f t="shared" si="286"/>
        <v>0</v>
      </c>
      <c r="BQ96" s="49">
        <f t="shared" si="287"/>
        <v>0</v>
      </c>
      <c r="BR96" s="49">
        <f t="shared" si="288"/>
        <v>0</v>
      </c>
      <c r="BS96" s="49">
        <f t="shared" si="289"/>
        <v>0</v>
      </c>
      <c r="BT96" s="49">
        <f t="shared" si="290"/>
        <v>0</v>
      </c>
      <c r="BU96" s="49">
        <f t="shared" si="291"/>
        <v>0</v>
      </c>
      <c r="BV96" s="35">
        <f t="shared" si="306"/>
        <v>0</v>
      </c>
      <c r="BW96" s="35">
        <f t="shared" si="307"/>
        <v>0</v>
      </c>
      <c r="BX96" s="35">
        <f t="shared" si="308"/>
        <v>0</v>
      </c>
      <c r="BY96" s="35">
        <f t="shared" si="309"/>
        <v>0</v>
      </c>
    </row>
    <row r="97" spans="1:77" x14ac:dyDescent="0.35">
      <c r="A97" s="51" t="s">
        <v>168</v>
      </c>
      <c r="B97" s="52" t="s">
        <v>118</v>
      </c>
      <c r="C97" s="53"/>
      <c r="D97" s="54"/>
      <c r="E97" s="54"/>
      <c r="F97" s="54"/>
      <c r="G97" s="55"/>
      <c r="H97" s="55"/>
      <c r="I97" s="47">
        <f t="shared" si="298"/>
        <v>0</v>
      </c>
      <c r="J97" s="47">
        <f t="shared" si="299"/>
        <v>0</v>
      </c>
      <c r="K97" s="47">
        <f t="shared" si="300"/>
        <v>0</v>
      </c>
      <c r="L97" s="47">
        <f t="shared" si="301"/>
        <v>0</v>
      </c>
      <c r="M97" s="47">
        <f t="shared" si="302"/>
        <v>0</v>
      </c>
      <c r="N97" s="47">
        <f t="shared" si="303"/>
        <v>0</v>
      </c>
      <c r="O97" s="47"/>
      <c r="P97" s="48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50">
        <f t="shared" si="304"/>
        <v>0</v>
      </c>
      <c r="AJ97" s="50">
        <f t="shared" si="305"/>
        <v>0</v>
      </c>
      <c r="AK97" s="35"/>
      <c r="AL97" s="49">
        <f t="shared" si="256"/>
        <v>0</v>
      </c>
      <c r="AM97" s="49">
        <f t="shared" si="257"/>
        <v>0</v>
      </c>
      <c r="AN97" s="49">
        <f t="shared" si="258"/>
        <v>0</v>
      </c>
      <c r="AO97" s="49">
        <f t="shared" si="259"/>
        <v>0</v>
      </c>
      <c r="AP97" s="49">
        <f t="shared" si="260"/>
        <v>0</v>
      </c>
      <c r="AQ97" s="49">
        <f t="shared" si="261"/>
        <v>0</v>
      </c>
      <c r="AR97" s="49">
        <f t="shared" si="262"/>
        <v>0</v>
      </c>
      <c r="AS97" s="49">
        <f t="shared" si="263"/>
        <v>0</v>
      </c>
      <c r="AT97" s="49">
        <f t="shared" si="264"/>
        <v>0</v>
      </c>
      <c r="AU97" s="49">
        <f t="shared" si="265"/>
        <v>0</v>
      </c>
      <c r="AV97" s="49">
        <f t="shared" si="266"/>
        <v>0</v>
      </c>
      <c r="AW97" s="49">
        <f t="shared" si="267"/>
        <v>0</v>
      </c>
      <c r="AX97" s="49">
        <f t="shared" si="268"/>
        <v>0</v>
      </c>
      <c r="AY97" s="49">
        <f t="shared" si="269"/>
        <v>0</v>
      </c>
      <c r="AZ97" s="49">
        <f t="shared" si="270"/>
        <v>0</v>
      </c>
      <c r="BA97" s="49">
        <f t="shared" si="271"/>
        <v>0</v>
      </c>
      <c r="BB97" s="49">
        <f t="shared" si="272"/>
        <v>0</v>
      </c>
      <c r="BC97" s="49">
        <f t="shared" si="273"/>
        <v>0</v>
      </c>
      <c r="BD97" s="49">
        <f t="shared" si="274"/>
        <v>0</v>
      </c>
      <c r="BE97" s="49">
        <f t="shared" si="275"/>
        <v>0</v>
      </c>
      <c r="BF97" s="49">
        <f t="shared" si="276"/>
        <v>0</v>
      </c>
      <c r="BG97" s="49">
        <f t="shared" si="277"/>
        <v>0</v>
      </c>
      <c r="BH97" s="49">
        <f t="shared" si="278"/>
        <v>0</v>
      </c>
      <c r="BI97" s="49">
        <f t="shared" si="279"/>
        <v>0</v>
      </c>
      <c r="BJ97" s="49">
        <f t="shared" si="280"/>
        <v>0</v>
      </c>
      <c r="BK97" s="49">
        <f t="shared" si="281"/>
        <v>0</v>
      </c>
      <c r="BL97" s="49">
        <f t="shared" si="282"/>
        <v>0</v>
      </c>
      <c r="BM97" s="49">
        <f t="shared" si="283"/>
        <v>0</v>
      </c>
      <c r="BN97" s="49">
        <f t="shared" si="284"/>
        <v>0</v>
      </c>
      <c r="BO97" s="49">
        <f t="shared" si="285"/>
        <v>0</v>
      </c>
      <c r="BP97" s="49">
        <f t="shared" si="286"/>
        <v>0</v>
      </c>
      <c r="BQ97" s="49">
        <f t="shared" si="287"/>
        <v>0</v>
      </c>
      <c r="BR97" s="49">
        <f t="shared" si="288"/>
        <v>0</v>
      </c>
      <c r="BS97" s="49">
        <f t="shared" si="289"/>
        <v>0</v>
      </c>
      <c r="BT97" s="49">
        <f t="shared" si="290"/>
        <v>0</v>
      </c>
      <c r="BU97" s="49">
        <f t="shared" si="291"/>
        <v>0</v>
      </c>
      <c r="BV97" s="35">
        <f t="shared" si="306"/>
        <v>0</v>
      </c>
      <c r="BW97" s="35">
        <f t="shared" si="307"/>
        <v>0</v>
      </c>
      <c r="BX97" s="35">
        <f t="shared" si="308"/>
        <v>0</v>
      </c>
      <c r="BY97" s="35">
        <f t="shared" si="309"/>
        <v>0</v>
      </c>
    </row>
    <row r="98" spans="1:77" s="10" customFormat="1" x14ac:dyDescent="0.35">
      <c r="A98" s="56"/>
      <c r="B98" s="57" t="s">
        <v>169</v>
      </c>
      <c r="C98" s="58"/>
      <c r="D98" s="59"/>
      <c r="E98" s="59"/>
      <c r="F98" s="60"/>
      <c r="G98" s="61">
        <f>IFERROR((K98+L98)/(I98+J98),0)</f>
        <v>0</v>
      </c>
      <c r="H98" s="61">
        <f>IFERROR((M98+N98)/(I98+J98),0)</f>
        <v>0</v>
      </c>
      <c r="I98" s="59">
        <f>ROUND(SUBTOTAL(9,I92:I97),0)</f>
        <v>0</v>
      </c>
      <c r="J98" s="59">
        <f t="shared" ref="J98:BU98" si="310">ROUND(SUBTOTAL(9,J92:J97),0)</f>
        <v>0</v>
      </c>
      <c r="K98" s="59">
        <f t="shared" si="310"/>
        <v>0</v>
      </c>
      <c r="L98" s="59">
        <f t="shared" si="310"/>
        <v>0</v>
      </c>
      <c r="M98" s="59">
        <f t="shared" si="310"/>
        <v>0</v>
      </c>
      <c r="N98" s="59">
        <f t="shared" si="310"/>
        <v>0</v>
      </c>
      <c r="O98" s="59">
        <f t="shared" si="310"/>
        <v>0</v>
      </c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>
        <f t="shared" si="310"/>
        <v>0</v>
      </c>
      <c r="AJ98" s="59">
        <f t="shared" si="310"/>
        <v>0</v>
      </c>
      <c r="AK98" s="59"/>
      <c r="AL98" s="59">
        <f t="shared" si="310"/>
        <v>0</v>
      </c>
      <c r="AM98" s="59">
        <f t="shared" si="310"/>
        <v>0</v>
      </c>
      <c r="AN98" s="59">
        <f t="shared" si="310"/>
        <v>0</v>
      </c>
      <c r="AO98" s="59">
        <f t="shared" si="310"/>
        <v>0</v>
      </c>
      <c r="AP98" s="59">
        <f t="shared" si="310"/>
        <v>0</v>
      </c>
      <c r="AQ98" s="59">
        <f t="shared" si="310"/>
        <v>0</v>
      </c>
      <c r="AR98" s="59">
        <f t="shared" si="310"/>
        <v>0</v>
      </c>
      <c r="AS98" s="59">
        <f t="shared" si="310"/>
        <v>0</v>
      </c>
      <c r="AT98" s="59">
        <f t="shared" si="310"/>
        <v>0</v>
      </c>
      <c r="AU98" s="59">
        <f t="shared" si="310"/>
        <v>0</v>
      </c>
      <c r="AV98" s="59">
        <f t="shared" si="310"/>
        <v>0</v>
      </c>
      <c r="AW98" s="59">
        <f t="shared" si="310"/>
        <v>0</v>
      </c>
      <c r="AX98" s="59">
        <f t="shared" si="310"/>
        <v>0</v>
      </c>
      <c r="AY98" s="59">
        <f t="shared" si="310"/>
        <v>0</v>
      </c>
      <c r="AZ98" s="59">
        <f t="shared" si="310"/>
        <v>0</v>
      </c>
      <c r="BA98" s="59">
        <f t="shared" si="310"/>
        <v>0</v>
      </c>
      <c r="BB98" s="59">
        <f t="shared" si="310"/>
        <v>0</v>
      </c>
      <c r="BC98" s="59">
        <f t="shared" si="310"/>
        <v>0</v>
      </c>
      <c r="BD98" s="59">
        <f t="shared" si="310"/>
        <v>0</v>
      </c>
      <c r="BE98" s="59">
        <f t="shared" si="310"/>
        <v>0</v>
      </c>
      <c r="BF98" s="59">
        <f t="shared" si="310"/>
        <v>0</v>
      </c>
      <c r="BG98" s="59">
        <f t="shared" si="310"/>
        <v>0</v>
      </c>
      <c r="BH98" s="59">
        <f t="shared" si="310"/>
        <v>0</v>
      </c>
      <c r="BI98" s="59">
        <f t="shared" si="310"/>
        <v>0</v>
      </c>
      <c r="BJ98" s="59">
        <f t="shared" si="310"/>
        <v>0</v>
      </c>
      <c r="BK98" s="59">
        <f t="shared" si="310"/>
        <v>0</v>
      </c>
      <c r="BL98" s="59">
        <f t="shared" si="310"/>
        <v>0</v>
      </c>
      <c r="BM98" s="59">
        <f t="shared" si="310"/>
        <v>0</v>
      </c>
      <c r="BN98" s="59">
        <f t="shared" si="310"/>
        <v>0</v>
      </c>
      <c r="BO98" s="59">
        <f t="shared" si="310"/>
        <v>0</v>
      </c>
      <c r="BP98" s="59">
        <f t="shared" si="310"/>
        <v>0</v>
      </c>
      <c r="BQ98" s="59">
        <f t="shared" si="310"/>
        <v>0</v>
      </c>
      <c r="BR98" s="59">
        <f t="shared" si="310"/>
        <v>0</v>
      </c>
      <c r="BS98" s="59">
        <f t="shared" si="310"/>
        <v>0</v>
      </c>
      <c r="BT98" s="59">
        <f t="shared" si="310"/>
        <v>0</v>
      </c>
      <c r="BU98" s="59">
        <f t="shared" si="310"/>
        <v>0</v>
      </c>
      <c r="BV98" s="59">
        <f t="shared" ref="BV98:BY98" si="311">ROUND(SUBTOTAL(9,BV92:BV97),0)</f>
        <v>0</v>
      </c>
      <c r="BW98" s="59">
        <f t="shared" si="311"/>
        <v>0</v>
      </c>
      <c r="BX98" s="59">
        <f t="shared" si="311"/>
        <v>0</v>
      </c>
      <c r="BY98" s="59">
        <f t="shared" si="311"/>
        <v>0</v>
      </c>
    </row>
    <row r="99" spans="1:77" x14ac:dyDescent="0.35">
      <c r="A99" s="64" t="s">
        <v>170</v>
      </c>
      <c r="B99" s="65" t="s">
        <v>171</v>
      </c>
      <c r="C99" s="66"/>
      <c r="D99" s="67"/>
      <c r="E99" s="67"/>
      <c r="F99" s="67"/>
      <c r="G99" s="68"/>
      <c r="H99" s="68"/>
      <c r="I99" s="47">
        <f t="shared" ref="I99:I104" si="312">IFERROR(ROUND((C99*D99*E99),0),0)</f>
        <v>0</v>
      </c>
      <c r="J99" s="47">
        <f t="shared" ref="J99:J104" si="313">IFERROR(ROUND((C99*D99*F99),0),0)</f>
        <v>0</v>
      </c>
      <c r="K99" s="47">
        <f t="shared" ref="K99:K104" si="314">IFERROR(ROUND(I99*G99,2),0)</f>
        <v>0</v>
      </c>
      <c r="L99" s="47">
        <f t="shared" ref="L99:L104" si="315">IFERROR(ROUND(J99*G99,2),0)</f>
        <v>0</v>
      </c>
      <c r="M99" s="47">
        <f t="shared" ref="M99:M104" si="316">IFERROR(ROUND(I99*H99,2),0)</f>
        <v>0</v>
      </c>
      <c r="N99" s="47">
        <f t="shared" ref="N99:N104" si="317">IFERROR(ROUND(J99*H99,2),0)</f>
        <v>0</v>
      </c>
      <c r="O99" s="47"/>
      <c r="P99" s="48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50">
        <f t="shared" ref="AI99:AI104" si="318">ROUND(SUM(Q99:AH99),2)</f>
        <v>0</v>
      </c>
      <c r="AJ99" s="50">
        <f t="shared" ref="AJ99:AJ104" si="319">ROUND(((E99+F99)*C99)-AI99,2)</f>
        <v>0</v>
      </c>
      <c r="AK99" s="35"/>
      <c r="AL99" s="49">
        <f t="shared" si="256"/>
        <v>0</v>
      </c>
      <c r="AM99" s="49">
        <f t="shared" si="257"/>
        <v>0</v>
      </c>
      <c r="AN99" s="49">
        <f t="shared" si="258"/>
        <v>0</v>
      </c>
      <c r="AO99" s="49">
        <f t="shared" si="259"/>
        <v>0</v>
      </c>
      <c r="AP99" s="49">
        <f t="shared" si="260"/>
        <v>0</v>
      </c>
      <c r="AQ99" s="49">
        <f t="shared" si="261"/>
        <v>0</v>
      </c>
      <c r="AR99" s="49">
        <f t="shared" si="262"/>
        <v>0</v>
      </c>
      <c r="AS99" s="49">
        <f t="shared" si="263"/>
        <v>0</v>
      </c>
      <c r="AT99" s="49">
        <f t="shared" si="264"/>
        <v>0</v>
      </c>
      <c r="AU99" s="49">
        <f t="shared" si="265"/>
        <v>0</v>
      </c>
      <c r="AV99" s="49">
        <f t="shared" si="266"/>
        <v>0</v>
      </c>
      <c r="AW99" s="49">
        <f t="shared" si="267"/>
        <v>0</v>
      </c>
      <c r="AX99" s="49">
        <f t="shared" si="268"/>
        <v>0</v>
      </c>
      <c r="AY99" s="49">
        <f t="shared" si="269"/>
        <v>0</v>
      </c>
      <c r="AZ99" s="49">
        <f t="shared" si="270"/>
        <v>0</v>
      </c>
      <c r="BA99" s="49">
        <f t="shared" si="271"/>
        <v>0</v>
      </c>
      <c r="BB99" s="49">
        <f t="shared" si="272"/>
        <v>0</v>
      </c>
      <c r="BC99" s="49">
        <f t="shared" si="273"/>
        <v>0</v>
      </c>
      <c r="BD99" s="49">
        <f t="shared" si="274"/>
        <v>0</v>
      </c>
      <c r="BE99" s="49">
        <f t="shared" si="275"/>
        <v>0</v>
      </c>
      <c r="BF99" s="49">
        <f t="shared" si="276"/>
        <v>0</v>
      </c>
      <c r="BG99" s="49">
        <f t="shared" si="277"/>
        <v>0</v>
      </c>
      <c r="BH99" s="49">
        <f t="shared" si="278"/>
        <v>0</v>
      </c>
      <c r="BI99" s="49">
        <f t="shared" si="279"/>
        <v>0</v>
      </c>
      <c r="BJ99" s="49">
        <f t="shared" si="280"/>
        <v>0</v>
      </c>
      <c r="BK99" s="49">
        <f t="shared" si="281"/>
        <v>0</v>
      </c>
      <c r="BL99" s="49">
        <f t="shared" si="282"/>
        <v>0</v>
      </c>
      <c r="BM99" s="49">
        <f t="shared" si="283"/>
        <v>0</v>
      </c>
      <c r="BN99" s="49">
        <f t="shared" si="284"/>
        <v>0</v>
      </c>
      <c r="BO99" s="49">
        <f t="shared" si="285"/>
        <v>0</v>
      </c>
      <c r="BP99" s="49">
        <f t="shared" si="286"/>
        <v>0</v>
      </c>
      <c r="BQ99" s="49">
        <f t="shared" si="287"/>
        <v>0</v>
      </c>
      <c r="BR99" s="49">
        <f t="shared" si="288"/>
        <v>0</v>
      </c>
      <c r="BS99" s="49">
        <f t="shared" si="289"/>
        <v>0</v>
      </c>
      <c r="BT99" s="49">
        <f t="shared" si="290"/>
        <v>0</v>
      </c>
      <c r="BU99" s="49">
        <f t="shared" si="291"/>
        <v>0</v>
      </c>
      <c r="BV99" s="35">
        <f t="shared" ref="BV99:BV104" si="320">ROUND(AL99+AN99+AP99+AR99+AT99+AV99+AX99+AZ99+BB99+BD99+BF99+BH99+BJ99+BL99+BN99+BP99+BR99+BT99,0)</f>
        <v>0</v>
      </c>
      <c r="BW99" s="35">
        <f t="shared" ref="BW99:BW104" si="321">ROUND(AM99+AO99+AQ99+AS99+AU99+AW99+AY99+BA99+BC99+BE99+BG99+BI99+BK99+BM99+BO99+BQ99+BS99+BU99,0)</f>
        <v>0</v>
      </c>
      <c r="BX99" s="35">
        <f t="shared" ref="BX99:BX104" si="322">ROUND((K99+L99)-BV99,0)</f>
        <v>0</v>
      </c>
      <c r="BY99" s="35">
        <f t="shared" ref="BY99:BY104" si="323">ROUND((M99+N99)-BW99,0)</f>
        <v>0</v>
      </c>
    </row>
    <row r="100" spans="1:77" x14ac:dyDescent="0.35">
      <c r="A100" s="51" t="s">
        <v>172</v>
      </c>
      <c r="B100" s="52" t="s">
        <v>110</v>
      </c>
      <c r="C100" s="53"/>
      <c r="D100" s="54"/>
      <c r="E100" s="54"/>
      <c r="F100" s="54"/>
      <c r="G100" s="55"/>
      <c r="H100" s="55"/>
      <c r="I100" s="47">
        <f t="shared" si="312"/>
        <v>0</v>
      </c>
      <c r="J100" s="47">
        <f t="shared" si="313"/>
        <v>0</v>
      </c>
      <c r="K100" s="47">
        <f t="shared" si="314"/>
        <v>0</v>
      </c>
      <c r="L100" s="47">
        <f t="shared" si="315"/>
        <v>0</v>
      </c>
      <c r="M100" s="47">
        <f t="shared" si="316"/>
        <v>0</v>
      </c>
      <c r="N100" s="47">
        <f t="shared" si="317"/>
        <v>0</v>
      </c>
      <c r="O100" s="47"/>
      <c r="P100" s="48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50">
        <f t="shared" si="318"/>
        <v>0</v>
      </c>
      <c r="AJ100" s="50">
        <f t="shared" si="319"/>
        <v>0</v>
      </c>
      <c r="AK100" s="35"/>
      <c r="AL100" s="49">
        <f t="shared" si="256"/>
        <v>0</v>
      </c>
      <c r="AM100" s="49">
        <f t="shared" si="257"/>
        <v>0</v>
      </c>
      <c r="AN100" s="49">
        <f t="shared" si="258"/>
        <v>0</v>
      </c>
      <c r="AO100" s="49">
        <f t="shared" si="259"/>
        <v>0</v>
      </c>
      <c r="AP100" s="49">
        <f t="shared" si="260"/>
        <v>0</v>
      </c>
      <c r="AQ100" s="49">
        <f t="shared" si="261"/>
        <v>0</v>
      </c>
      <c r="AR100" s="49">
        <f t="shared" si="262"/>
        <v>0</v>
      </c>
      <c r="AS100" s="49">
        <f t="shared" si="263"/>
        <v>0</v>
      </c>
      <c r="AT100" s="49">
        <f t="shared" si="264"/>
        <v>0</v>
      </c>
      <c r="AU100" s="49">
        <f t="shared" si="265"/>
        <v>0</v>
      </c>
      <c r="AV100" s="49">
        <f t="shared" si="266"/>
        <v>0</v>
      </c>
      <c r="AW100" s="49">
        <f t="shared" si="267"/>
        <v>0</v>
      </c>
      <c r="AX100" s="49">
        <f t="shared" si="268"/>
        <v>0</v>
      </c>
      <c r="AY100" s="49">
        <f t="shared" si="269"/>
        <v>0</v>
      </c>
      <c r="AZ100" s="49">
        <f t="shared" si="270"/>
        <v>0</v>
      </c>
      <c r="BA100" s="49">
        <f t="shared" si="271"/>
        <v>0</v>
      </c>
      <c r="BB100" s="49">
        <f t="shared" si="272"/>
        <v>0</v>
      </c>
      <c r="BC100" s="49">
        <f t="shared" si="273"/>
        <v>0</v>
      </c>
      <c r="BD100" s="49">
        <f t="shared" si="274"/>
        <v>0</v>
      </c>
      <c r="BE100" s="49">
        <f t="shared" si="275"/>
        <v>0</v>
      </c>
      <c r="BF100" s="49">
        <f t="shared" si="276"/>
        <v>0</v>
      </c>
      <c r="BG100" s="49">
        <f t="shared" si="277"/>
        <v>0</v>
      </c>
      <c r="BH100" s="49">
        <f t="shared" si="278"/>
        <v>0</v>
      </c>
      <c r="BI100" s="49">
        <f t="shared" si="279"/>
        <v>0</v>
      </c>
      <c r="BJ100" s="49">
        <f t="shared" si="280"/>
        <v>0</v>
      </c>
      <c r="BK100" s="49">
        <f t="shared" si="281"/>
        <v>0</v>
      </c>
      <c r="BL100" s="49">
        <f t="shared" si="282"/>
        <v>0</v>
      </c>
      <c r="BM100" s="49">
        <f t="shared" si="283"/>
        <v>0</v>
      </c>
      <c r="BN100" s="49">
        <f t="shared" si="284"/>
        <v>0</v>
      </c>
      <c r="BO100" s="49">
        <f t="shared" si="285"/>
        <v>0</v>
      </c>
      <c r="BP100" s="49">
        <f t="shared" si="286"/>
        <v>0</v>
      </c>
      <c r="BQ100" s="49">
        <f t="shared" si="287"/>
        <v>0</v>
      </c>
      <c r="BR100" s="49">
        <f t="shared" si="288"/>
        <v>0</v>
      </c>
      <c r="BS100" s="49">
        <f t="shared" si="289"/>
        <v>0</v>
      </c>
      <c r="BT100" s="49">
        <f t="shared" si="290"/>
        <v>0</v>
      </c>
      <c r="BU100" s="49">
        <f t="shared" si="291"/>
        <v>0</v>
      </c>
      <c r="BV100" s="35">
        <f t="shared" si="320"/>
        <v>0</v>
      </c>
      <c r="BW100" s="35">
        <f t="shared" si="321"/>
        <v>0</v>
      </c>
      <c r="BX100" s="35">
        <f t="shared" si="322"/>
        <v>0</v>
      </c>
      <c r="BY100" s="35">
        <f t="shared" si="323"/>
        <v>0</v>
      </c>
    </row>
    <row r="101" spans="1:77" x14ac:dyDescent="0.35">
      <c r="A101" s="51" t="s">
        <v>173</v>
      </c>
      <c r="B101" s="52" t="s">
        <v>112</v>
      </c>
      <c r="C101" s="53"/>
      <c r="D101" s="54"/>
      <c r="E101" s="54"/>
      <c r="F101" s="54"/>
      <c r="G101" s="55"/>
      <c r="H101" s="55"/>
      <c r="I101" s="47">
        <f t="shared" si="312"/>
        <v>0</v>
      </c>
      <c r="J101" s="47">
        <f t="shared" si="313"/>
        <v>0</v>
      </c>
      <c r="K101" s="47">
        <f t="shared" si="314"/>
        <v>0</v>
      </c>
      <c r="L101" s="47">
        <f t="shared" si="315"/>
        <v>0</v>
      </c>
      <c r="M101" s="47">
        <f t="shared" si="316"/>
        <v>0</v>
      </c>
      <c r="N101" s="47">
        <f t="shared" si="317"/>
        <v>0</v>
      </c>
      <c r="O101" s="47"/>
      <c r="P101" s="48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50">
        <f t="shared" si="318"/>
        <v>0</v>
      </c>
      <c r="AJ101" s="50">
        <f t="shared" si="319"/>
        <v>0</v>
      </c>
      <c r="AK101" s="35"/>
      <c r="AL101" s="49">
        <f t="shared" si="256"/>
        <v>0</v>
      </c>
      <c r="AM101" s="49">
        <f t="shared" si="257"/>
        <v>0</v>
      </c>
      <c r="AN101" s="49">
        <f t="shared" si="258"/>
        <v>0</v>
      </c>
      <c r="AO101" s="49">
        <f t="shared" si="259"/>
        <v>0</v>
      </c>
      <c r="AP101" s="49">
        <f t="shared" si="260"/>
        <v>0</v>
      </c>
      <c r="AQ101" s="49">
        <f t="shared" si="261"/>
        <v>0</v>
      </c>
      <c r="AR101" s="49">
        <f t="shared" si="262"/>
        <v>0</v>
      </c>
      <c r="AS101" s="49">
        <f t="shared" si="263"/>
        <v>0</v>
      </c>
      <c r="AT101" s="49">
        <f t="shared" si="264"/>
        <v>0</v>
      </c>
      <c r="AU101" s="49">
        <f t="shared" si="265"/>
        <v>0</v>
      </c>
      <c r="AV101" s="49">
        <f t="shared" si="266"/>
        <v>0</v>
      </c>
      <c r="AW101" s="49">
        <f t="shared" si="267"/>
        <v>0</v>
      </c>
      <c r="AX101" s="49">
        <f t="shared" si="268"/>
        <v>0</v>
      </c>
      <c r="AY101" s="49">
        <f t="shared" si="269"/>
        <v>0</v>
      </c>
      <c r="AZ101" s="49">
        <f t="shared" si="270"/>
        <v>0</v>
      </c>
      <c r="BA101" s="49">
        <f t="shared" si="271"/>
        <v>0</v>
      </c>
      <c r="BB101" s="49">
        <f t="shared" si="272"/>
        <v>0</v>
      </c>
      <c r="BC101" s="49">
        <f t="shared" si="273"/>
        <v>0</v>
      </c>
      <c r="BD101" s="49">
        <f t="shared" si="274"/>
        <v>0</v>
      </c>
      <c r="BE101" s="49">
        <f t="shared" si="275"/>
        <v>0</v>
      </c>
      <c r="BF101" s="49">
        <f t="shared" si="276"/>
        <v>0</v>
      </c>
      <c r="BG101" s="49">
        <f t="shared" si="277"/>
        <v>0</v>
      </c>
      <c r="BH101" s="49">
        <f t="shared" si="278"/>
        <v>0</v>
      </c>
      <c r="BI101" s="49">
        <f t="shared" si="279"/>
        <v>0</v>
      </c>
      <c r="BJ101" s="49">
        <f t="shared" si="280"/>
        <v>0</v>
      </c>
      <c r="BK101" s="49">
        <f t="shared" si="281"/>
        <v>0</v>
      </c>
      <c r="BL101" s="49">
        <f t="shared" si="282"/>
        <v>0</v>
      </c>
      <c r="BM101" s="49">
        <f t="shared" si="283"/>
        <v>0</v>
      </c>
      <c r="BN101" s="49">
        <f t="shared" si="284"/>
        <v>0</v>
      </c>
      <c r="BO101" s="49">
        <f t="shared" si="285"/>
        <v>0</v>
      </c>
      <c r="BP101" s="49">
        <f t="shared" si="286"/>
        <v>0</v>
      </c>
      <c r="BQ101" s="49">
        <f t="shared" si="287"/>
        <v>0</v>
      </c>
      <c r="BR101" s="49">
        <f t="shared" si="288"/>
        <v>0</v>
      </c>
      <c r="BS101" s="49">
        <f t="shared" si="289"/>
        <v>0</v>
      </c>
      <c r="BT101" s="49">
        <f t="shared" si="290"/>
        <v>0</v>
      </c>
      <c r="BU101" s="49">
        <f t="shared" si="291"/>
        <v>0</v>
      </c>
      <c r="BV101" s="35">
        <f t="shared" si="320"/>
        <v>0</v>
      </c>
      <c r="BW101" s="35">
        <f t="shared" si="321"/>
        <v>0</v>
      </c>
      <c r="BX101" s="35">
        <f t="shared" si="322"/>
        <v>0</v>
      </c>
      <c r="BY101" s="35">
        <f t="shared" si="323"/>
        <v>0</v>
      </c>
    </row>
    <row r="102" spans="1:77" x14ac:dyDescent="0.35">
      <c r="A102" s="51" t="s">
        <v>174</v>
      </c>
      <c r="B102" s="52" t="s">
        <v>114</v>
      </c>
      <c r="C102" s="53"/>
      <c r="D102" s="54"/>
      <c r="E102" s="54"/>
      <c r="F102" s="54"/>
      <c r="G102" s="55"/>
      <c r="H102" s="55"/>
      <c r="I102" s="47">
        <f t="shared" si="312"/>
        <v>0</v>
      </c>
      <c r="J102" s="47">
        <f t="shared" si="313"/>
        <v>0</v>
      </c>
      <c r="K102" s="47">
        <f t="shared" si="314"/>
        <v>0</v>
      </c>
      <c r="L102" s="47">
        <f t="shared" si="315"/>
        <v>0</v>
      </c>
      <c r="M102" s="47">
        <f t="shared" si="316"/>
        <v>0</v>
      </c>
      <c r="N102" s="47">
        <f t="shared" si="317"/>
        <v>0</v>
      </c>
      <c r="O102" s="47"/>
      <c r="P102" s="48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50">
        <f t="shared" si="318"/>
        <v>0</v>
      </c>
      <c r="AJ102" s="50">
        <f t="shared" si="319"/>
        <v>0</v>
      </c>
      <c r="AK102" s="35"/>
      <c r="AL102" s="49">
        <f t="shared" si="256"/>
        <v>0</v>
      </c>
      <c r="AM102" s="49">
        <f t="shared" si="257"/>
        <v>0</v>
      </c>
      <c r="AN102" s="49">
        <f t="shared" si="258"/>
        <v>0</v>
      </c>
      <c r="AO102" s="49">
        <f t="shared" si="259"/>
        <v>0</v>
      </c>
      <c r="AP102" s="49">
        <f t="shared" si="260"/>
        <v>0</v>
      </c>
      <c r="AQ102" s="49">
        <f t="shared" si="261"/>
        <v>0</v>
      </c>
      <c r="AR102" s="49">
        <f t="shared" si="262"/>
        <v>0</v>
      </c>
      <c r="AS102" s="49">
        <f t="shared" si="263"/>
        <v>0</v>
      </c>
      <c r="AT102" s="49">
        <f t="shared" si="264"/>
        <v>0</v>
      </c>
      <c r="AU102" s="49">
        <f t="shared" si="265"/>
        <v>0</v>
      </c>
      <c r="AV102" s="49">
        <f t="shared" si="266"/>
        <v>0</v>
      </c>
      <c r="AW102" s="49">
        <f t="shared" si="267"/>
        <v>0</v>
      </c>
      <c r="AX102" s="49">
        <f t="shared" si="268"/>
        <v>0</v>
      </c>
      <c r="AY102" s="49">
        <f t="shared" si="269"/>
        <v>0</v>
      </c>
      <c r="AZ102" s="49">
        <f t="shared" si="270"/>
        <v>0</v>
      </c>
      <c r="BA102" s="49">
        <f t="shared" si="271"/>
        <v>0</v>
      </c>
      <c r="BB102" s="49">
        <f t="shared" si="272"/>
        <v>0</v>
      </c>
      <c r="BC102" s="49">
        <f t="shared" si="273"/>
        <v>0</v>
      </c>
      <c r="BD102" s="49">
        <f t="shared" si="274"/>
        <v>0</v>
      </c>
      <c r="BE102" s="49">
        <f t="shared" si="275"/>
        <v>0</v>
      </c>
      <c r="BF102" s="49">
        <f t="shared" si="276"/>
        <v>0</v>
      </c>
      <c r="BG102" s="49">
        <f t="shared" si="277"/>
        <v>0</v>
      </c>
      <c r="BH102" s="49">
        <f t="shared" si="278"/>
        <v>0</v>
      </c>
      <c r="BI102" s="49">
        <f t="shared" si="279"/>
        <v>0</v>
      </c>
      <c r="BJ102" s="49">
        <f t="shared" si="280"/>
        <v>0</v>
      </c>
      <c r="BK102" s="49">
        <f t="shared" si="281"/>
        <v>0</v>
      </c>
      <c r="BL102" s="49">
        <f t="shared" si="282"/>
        <v>0</v>
      </c>
      <c r="BM102" s="49">
        <f t="shared" si="283"/>
        <v>0</v>
      </c>
      <c r="BN102" s="49">
        <f t="shared" si="284"/>
        <v>0</v>
      </c>
      <c r="BO102" s="49">
        <f t="shared" si="285"/>
        <v>0</v>
      </c>
      <c r="BP102" s="49">
        <f t="shared" si="286"/>
        <v>0</v>
      </c>
      <c r="BQ102" s="49">
        <f t="shared" si="287"/>
        <v>0</v>
      </c>
      <c r="BR102" s="49">
        <f t="shared" si="288"/>
        <v>0</v>
      </c>
      <c r="BS102" s="49">
        <f t="shared" si="289"/>
        <v>0</v>
      </c>
      <c r="BT102" s="49">
        <f t="shared" si="290"/>
        <v>0</v>
      </c>
      <c r="BU102" s="49">
        <f t="shared" si="291"/>
        <v>0</v>
      </c>
      <c r="BV102" s="35">
        <f t="shared" si="320"/>
        <v>0</v>
      </c>
      <c r="BW102" s="35">
        <f t="shared" si="321"/>
        <v>0</v>
      </c>
      <c r="BX102" s="35">
        <f t="shared" si="322"/>
        <v>0</v>
      </c>
      <c r="BY102" s="35">
        <f t="shared" si="323"/>
        <v>0</v>
      </c>
    </row>
    <row r="103" spans="1:77" x14ac:dyDescent="0.35">
      <c r="A103" s="51" t="s">
        <v>175</v>
      </c>
      <c r="B103" s="52" t="s">
        <v>116</v>
      </c>
      <c r="C103" s="53"/>
      <c r="D103" s="54"/>
      <c r="E103" s="54"/>
      <c r="F103" s="54"/>
      <c r="G103" s="55"/>
      <c r="H103" s="55"/>
      <c r="I103" s="47">
        <f t="shared" si="312"/>
        <v>0</v>
      </c>
      <c r="J103" s="47">
        <f t="shared" si="313"/>
        <v>0</v>
      </c>
      <c r="K103" s="47">
        <f t="shared" si="314"/>
        <v>0</v>
      </c>
      <c r="L103" s="47">
        <f t="shared" si="315"/>
        <v>0</v>
      </c>
      <c r="M103" s="47">
        <f t="shared" si="316"/>
        <v>0</v>
      </c>
      <c r="N103" s="47">
        <f t="shared" si="317"/>
        <v>0</v>
      </c>
      <c r="O103" s="47"/>
      <c r="P103" s="48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50">
        <f t="shared" si="318"/>
        <v>0</v>
      </c>
      <c r="AJ103" s="50">
        <f t="shared" si="319"/>
        <v>0</v>
      </c>
      <c r="AK103" s="35"/>
      <c r="AL103" s="49">
        <f t="shared" si="256"/>
        <v>0</v>
      </c>
      <c r="AM103" s="49">
        <f t="shared" si="257"/>
        <v>0</v>
      </c>
      <c r="AN103" s="49">
        <f t="shared" si="258"/>
        <v>0</v>
      </c>
      <c r="AO103" s="49">
        <f t="shared" si="259"/>
        <v>0</v>
      </c>
      <c r="AP103" s="49">
        <f t="shared" si="260"/>
        <v>0</v>
      </c>
      <c r="AQ103" s="49">
        <f t="shared" si="261"/>
        <v>0</v>
      </c>
      <c r="AR103" s="49">
        <f t="shared" si="262"/>
        <v>0</v>
      </c>
      <c r="AS103" s="49">
        <f t="shared" si="263"/>
        <v>0</v>
      </c>
      <c r="AT103" s="49">
        <f t="shared" si="264"/>
        <v>0</v>
      </c>
      <c r="AU103" s="49">
        <f t="shared" si="265"/>
        <v>0</v>
      </c>
      <c r="AV103" s="49">
        <f t="shared" si="266"/>
        <v>0</v>
      </c>
      <c r="AW103" s="49">
        <f t="shared" si="267"/>
        <v>0</v>
      </c>
      <c r="AX103" s="49">
        <f t="shared" si="268"/>
        <v>0</v>
      </c>
      <c r="AY103" s="49">
        <f t="shared" si="269"/>
        <v>0</v>
      </c>
      <c r="AZ103" s="49">
        <f t="shared" si="270"/>
        <v>0</v>
      </c>
      <c r="BA103" s="49">
        <f t="shared" si="271"/>
        <v>0</v>
      </c>
      <c r="BB103" s="49">
        <f t="shared" si="272"/>
        <v>0</v>
      </c>
      <c r="BC103" s="49">
        <f t="shared" si="273"/>
        <v>0</v>
      </c>
      <c r="BD103" s="49">
        <f t="shared" si="274"/>
        <v>0</v>
      </c>
      <c r="BE103" s="49">
        <f t="shared" si="275"/>
        <v>0</v>
      </c>
      <c r="BF103" s="49">
        <f t="shared" si="276"/>
        <v>0</v>
      </c>
      <c r="BG103" s="49">
        <f t="shared" si="277"/>
        <v>0</v>
      </c>
      <c r="BH103" s="49">
        <f t="shared" si="278"/>
        <v>0</v>
      </c>
      <c r="BI103" s="49">
        <f t="shared" si="279"/>
        <v>0</v>
      </c>
      <c r="BJ103" s="49">
        <f t="shared" si="280"/>
        <v>0</v>
      </c>
      <c r="BK103" s="49">
        <f t="shared" si="281"/>
        <v>0</v>
      </c>
      <c r="BL103" s="49">
        <f t="shared" si="282"/>
        <v>0</v>
      </c>
      <c r="BM103" s="49">
        <f t="shared" si="283"/>
        <v>0</v>
      </c>
      <c r="BN103" s="49">
        <f t="shared" si="284"/>
        <v>0</v>
      </c>
      <c r="BO103" s="49">
        <f t="shared" si="285"/>
        <v>0</v>
      </c>
      <c r="BP103" s="49">
        <f t="shared" si="286"/>
        <v>0</v>
      </c>
      <c r="BQ103" s="49">
        <f t="shared" si="287"/>
        <v>0</v>
      </c>
      <c r="BR103" s="49">
        <f t="shared" si="288"/>
        <v>0</v>
      </c>
      <c r="BS103" s="49">
        <f t="shared" si="289"/>
        <v>0</v>
      </c>
      <c r="BT103" s="49">
        <f t="shared" si="290"/>
        <v>0</v>
      </c>
      <c r="BU103" s="49">
        <f t="shared" si="291"/>
        <v>0</v>
      </c>
      <c r="BV103" s="35">
        <f t="shared" si="320"/>
        <v>0</v>
      </c>
      <c r="BW103" s="35">
        <f t="shared" si="321"/>
        <v>0</v>
      </c>
      <c r="BX103" s="35">
        <f t="shared" si="322"/>
        <v>0</v>
      </c>
      <c r="BY103" s="35">
        <f t="shared" si="323"/>
        <v>0</v>
      </c>
    </row>
    <row r="104" spans="1:77" x14ac:dyDescent="0.35">
      <c r="A104" s="51" t="s">
        <v>176</v>
      </c>
      <c r="B104" s="52" t="s">
        <v>118</v>
      </c>
      <c r="C104" s="53"/>
      <c r="D104" s="54"/>
      <c r="E104" s="54"/>
      <c r="F104" s="54"/>
      <c r="G104" s="55"/>
      <c r="H104" s="55"/>
      <c r="I104" s="47">
        <f t="shared" si="312"/>
        <v>0</v>
      </c>
      <c r="J104" s="47">
        <f t="shared" si="313"/>
        <v>0</v>
      </c>
      <c r="K104" s="47">
        <f t="shared" si="314"/>
        <v>0</v>
      </c>
      <c r="L104" s="47">
        <f t="shared" si="315"/>
        <v>0</v>
      </c>
      <c r="M104" s="47">
        <f t="shared" si="316"/>
        <v>0</v>
      </c>
      <c r="N104" s="47">
        <f t="shared" si="317"/>
        <v>0</v>
      </c>
      <c r="O104" s="47"/>
      <c r="P104" s="48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50">
        <f t="shared" si="318"/>
        <v>0</v>
      </c>
      <c r="AJ104" s="50">
        <f t="shared" si="319"/>
        <v>0</v>
      </c>
      <c r="AK104" s="35"/>
      <c r="AL104" s="49">
        <f t="shared" si="256"/>
        <v>0</v>
      </c>
      <c r="AM104" s="49">
        <f t="shared" si="257"/>
        <v>0</v>
      </c>
      <c r="AN104" s="49">
        <f t="shared" si="258"/>
        <v>0</v>
      </c>
      <c r="AO104" s="49">
        <f t="shared" si="259"/>
        <v>0</v>
      </c>
      <c r="AP104" s="49">
        <f t="shared" si="260"/>
        <v>0</v>
      </c>
      <c r="AQ104" s="49">
        <f t="shared" si="261"/>
        <v>0</v>
      </c>
      <c r="AR104" s="49">
        <f t="shared" si="262"/>
        <v>0</v>
      </c>
      <c r="AS104" s="49">
        <f t="shared" si="263"/>
        <v>0</v>
      </c>
      <c r="AT104" s="49">
        <f t="shared" si="264"/>
        <v>0</v>
      </c>
      <c r="AU104" s="49">
        <f t="shared" si="265"/>
        <v>0</v>
      </c>
      <c r="AV104" s="49">
        <f t="shared" si="266"/>
        <v>0</v>
      </c>
      <c r="AW104" s="49">
        <f t="shared" si="267"/>
        <v>0</v>
      </c>
      <c r="AX104" s="49">
        <f t="shared" si="268"/>
        <v>0</v>
      </c>
      <c r="AY104" s="49">
        <f t="shared" si="269"/>
        <v>0</v>
      </c>
      <c r="AZ104" s="49">
        <f t="shared" si="270"/>
        <v>0</v>
      </c>
      <c r="BA104" s="49">
        <f t="shared" si="271"/>
        <v>0</v>
      </c>
      <c r="BB104" s="49">
        <f t="shared" si="272"/>
        <v>0</v>
      </c>
      <c r="BC104" s="49">
        <f t="shared" si="273"/>
        <v>0</v>
      </c>
      <c r="BD104" s="49">
        <f t="shared" si="274"/>
        <v>0</v>
      </c>
      <c r="BE104" s="49">
        <f t="shared" si="275"/>
        <v>0</v>
      </c>
      <c r="BF104" s="49">
        <f t="shared" si="276"/>
        <v>0</v>
      </c>
      <c r="BG104" s="49">
        <f t="shared" si="277"/>
        <v>0</v>
      </c>
      <c r="BH104" s="49">
        <f t="shared" si="278"/>
        <v>0</v>
      </c>
      <c r="BI104" s="49">
        <f t="shared" si="279"/>
        <v>0</v>
      </c>
      <c r="BJ104" s="49">
        <f t="shared" si="280"/>
        <v>0</v>
      </c>
      <c r="BK104" s="49">
        <f t="shared" si="281"/>
        <v>0</v>
      </c>
      <c r="BL104" s="49">
        <f t="shared" si="282"/>
        <v>0</v>
      </c>
      <c r="BM104" s="49">
        <f t="shared" si="283"/>
        <v>0</v>
      </c>
      <c r="BN104" s="49">
        <f t="shared" si="284"/>
        <v>0</v>
      </c>
      <c r="BO104" s="49">
        <f t="shared" si="285"/>
        <v>0</v>
      </c>
      <c r="BP104" s="49">
        <f t="shared" si="286"/>
        <v>0</v>
      </c>
      <c r="BQ104" s="49">
        <f t="shared" si="287"/>
        <v>0</v>
      </c>
      <c r="BR104" s="49">
        <f t="shared" si="288"/>
        <v>0</v>
      </c>
      <c r="BS104" s="49">
        <f t="shared" si="289"/>
        <v>0</v>
      </c>
      <c r="BT104" s="49">
        <f t="shared" si="290"/>
        <v>0</v>
      </c>
      <c r="BU104" s="49">
        <f t="shared" si="291"/>
        <v>0</v>
      </c>
      <c r="BV104" s="35">
        <f t="shared" si="320"/>
        <v>0</v>
      </c>
      <c r="BW104" s="35">
        <f t="shared" si="321"/>
        <v>0</v>
      </c>
      <c r="BX104" s="35">
        <f t="shared" si="322"/>
        <v>0</v>
      </c>
      <c r="BY104" s="35">
        <f t="shared" si="323"/>
        <v>0</v>
      </c>
    </row>
    <row r="105" spans="1:77" s="10" customFormat="1" x14ac:dyDescent="0.35">
      <c r="A105" s="56"/>
      <c r="B105" s="57" t="s">
        <v>177</v>
      </c>
      <c r="C105" s="58"/>
      <c r="D105" s="59"/>
      <c r="E105" s="59"/>
      <c r="F105" s="60"/>
      <c r="G105" s="61">
        <f>IFERROR((K105+L105)/(I105+J105),0)</f>
        <v>0</v>
      </c>
      <c r="H105" s="61">
        <f>IFERROR((M105+N105)/(I105+J105),0)</f>
        <v>0</v>
      </c>
      <c r="I105" s="59">
        <f>ROUND(SUBTOTAL(9,I99:I104),0)</f>
        <v>0</v>
      </c>
      <c r="J105" s="59">
        <f t="shared" ref="J105" si="324">ROUND(SUBTOTAL(9,J99:J104),0)</f>
        <v>0</v>
      </c>
      <c r="K105" s="59">
        <f t="shared" ref="K105" si="325">ROUND(SUBTOTAL(9,K99:K104),0)</f>
        <v>0</v>
      </c>
      <c r="L105" s="59">
        <f t="shared" ref="L105" si="326">ROUND(SUBTOTAL(9,L99:L104),0)</f>
        <v>0</v>
      </c>
      <c r="M105" s="59">
        <f t="shared" ref="M105" si="327">ROUND(SUBTOTAL(9,M99:M104),0)</f>
        <v>0</v>
      </c>
      <c r="N105" s="59">
        <f t="shared" ref="N105:O105" si="328">ROUND(SUBTOTAL(9,N99:N104),0)</f>
        <v>0</v>
      </c>
      <c r="O105" s="59">
        <f t="shared" si="328"/>
        <v>0</v>
      </c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>
        <f t="shared" ref="AI105" si="329">ROUND(SUBTOTAL(9,AI99:AI104),0)</f>
        <v>0</v>
      </c>
      <c r="AJ105" s="59">
        <f t="shared" ref="AJ105" si="330">ROUND(SUBTOTAL(9,AJ99:AJ104),0)</f>
        <v>0</v>
      </c>
      <c r="AK105" s="59"/>
      <c r="AL105" s="59">
        <f t="shared" ref="AL105" si="331">ROUND(SUBTOTAL(9,AL99:AL104),0)</f>
        <v>0</v>
      </c>
      <c r="AM105" s="59">
        <f t="shared" ref="AM105" si="332">ROUND(SUBTOTAL(9,AM99:AM104),0)</f>
        <v>0</v>
      </c>
      <c r="AN105" s="59">
        <f t="shared" ref="AN105" si="333">ROUND(SUBTOTAL(9,AN99:AN104),0)</f>
        <v>0</v>
      </c>
      <c r="AO105" s="59">
        <f t="shared" ref="AO105" si="334">ROUND(SUBTOTAL(9,AO99:AO104),0)</f>
        <v>0</v>
      </c>
      <c r="AP105" s="59">
        <f t="shared" ref="AP105" si="335">ROUND(SUBTOTAL(9,AP99:AP104),0)</f>
        <v>0</v>
      </c>
      <c r="AQ105" s="59">
        <f t="shared" ref="AQ105" si="336">ROUND(SUBTOTAL(9,AQ99:AQ104),0)</f>
        <v>0</v>
      </c>
      <c r="AR105" s="59">
        <f t="shared" ref="AR105" si="337">ROUND(SUBTOTAL(9,AR99:AR104),0)</f>
        <v>0</v>
      </c>
      <c r="AS105" s="59">
        <f t="shared" ref="AS105" si="338">ROUND(SUBTOTAL(9,AS99:AS104),0)</f>
        <v>0</v>
      </c>
      <c r="AT105" s="59">
        <f t="shared" ref="AT105" si="339">ROUND(SUBTOTAL(9,AT99:AT104),0)</f>
        <v>0</v>
      </c>
      <c r="AU105" s="59">
        <f t="shared" ref="AU105" si="340">ROUND(SUBTOTAL(9,AU99:AU104),0)</f>
        <v>0</v>
      </c>
      <c r="AV105" s="59">
        <f t="shared" ref="AV105" si="341">ROUND(SUBTOTAL(9,AV99:AV104),0)</f>
        <v>0</v>
      </c>
      <c r="AW105" s="59">
        <f t="shared" ref="AW105" si="342">ROUND(SUBTOTAL(9,AW99:AW104),0)</f>
        <v>0</v>
      </c>
      <c r="AX105" s="59">
        <f t="shared" ref="AX105" si="343">ROUND(SUBTOTAL(9,AX99:AX104),0)</f>
        <v>0</v>
      </c>
      <c r="AY105" s="59">
        <f t="shared" ref="AY105" si="344">ROUND(SUBTOTAL(9,AY99:AY104),0)</f>
        <v>0</v>
      </c>
      <c r="AZ105" s="59">
        <f t="shared" ref="AZ105" si="345">ROUND(SUBTOTAL(9,AZ99:AZ104),0)</f>
        <v>0</v>
      </c>
      <c r="BA105" s="59">
        <f t="shared" ref="BA105" si="346">ROUND(SUBTOTAL(9,BA99:BA104),0)</f>
        <v>0</v>
      </c>
      <c r="BB105" s="59">
        <f t="shared" ref="BB105" si="347">ROUND(SUBTOTAL(9,BB99:BB104),0)</f>
        <v>0</v>
      </c>
      <c r="BC105" s="59">
        <f t="shared" ref="BC105" si="348">ROUND(SUBTOTAL(9,BC99:BC104),0)</f>
        <v>0</v>
      </c>
      <c r="BD105" s="59">
        <f t="shared" ref="BD105" si="349">ROUND(SUBTOTAL(9,BD99:BD104),0)</f>
        <v>0</v>
      </c>
      <c r="BE105" s="59">
        <f t="shared" ref="BE105" si="350">ROUND(SUBTOTAL(9,BE99:BE104),0)</f>
        <v>0</v>
      </c>
      <c r="BF105" s="59">
        <f t="shared" ref="BF105" si="351">ROUND(SUBTOTAL(9,BF99:BF104),0)</f>
        <v>0</v>
      </c>
      <c r="BG105" s="59">
        <f t="shared" ref="BG105" si="352">ROUND(SUBTOTAL(9,BG99:BG104),0)</f>
        <v>0</v>
      </c>
      <c r="BH105" s="59">
        <f t="shared" ref="BH105" si="353">ROUND(SUBTOTAL(9,BH99:BH104),0)</f>
        <v>0</v>
      </c>
      <c r="BI105" s="59">
        <f t="shared" ref="BI105" si="354">ROUND(SUBTOTAL(9,BI99:BI104),0)</f>
        <v>0</v>
      </c>
      <c r="BJ105" s="59">
        <f t="shared" ref="BJ105" si="355">ROUND(SUBTOTAL(9,BJ99:BJ104),0)</f>
        <v>0</v>
      </c>
      <c r="BK105" s="59">
        <f t="shared" ref="BK105" si="356">ROUND(SUBTOTAL(9,BK99:BK104),0)</f>
        <v>0</v>
      </c>
      <c r="BL105" s="59">
        <f t="shared" ref="BL105" si="357">ROUND(SUBTOTAL(9,BL99:BL104),0)</f>
        <v>0</v>
      </c>
      <c r="BM105" s="59">
        <f t="shared" ref="BM105" si="358">ROUND(SUBTOTAL(9,BM99:BM104),0)</f>
        <v>0</v>
      </c>
      <c r="BN105" s="59">
        <f t="shared" ref="BN105" si="359">ROUND(SUBTOTAL(9,BN99:BN104),0)</f>
        <v>0</v>
      </c>
      <c r="BO105" s="59">
        <f t="shared" ref="BO105" si="360">ROUND(SUBTOTAL(9,BO99:BO104),0)</f>
        <v>0</v>
      </c>
      <c r="BP105" s="59">
        <f t="shared" ref="BP105" si="361">ROUND(SUBTOTAL(9,BP99:BP104),0)</f>
        <v>0</v>
      </c>
      <c r="BQ105" s="59">
        <f t="shared" ref="BQ105" si="362">ROUND(SUBTOTAL(9,BQ99:BQ104),0)</f>
        <v>0</v>
      </c>
      <c r="BR105" s="59">
        <f t="shared" ref="BR105" si="363">ROUND(SUBTOTAL(9,BR99:BR104),0)</f>
        <v>0</v>
      </c>
      <c r="BS105" s="59">
        <f t="shared" ref="BS105" si="364">ROUND(SUBTOTAL(9,BS99:BS104),0)</f>
        <v>0</v>
      </c>
      <c r="BT105" s="59">
        <f t="shared" ref="BT105" si="365">ROUND(SUBTOTAL(9,BT99:BT104),0)</f>
        <v>0</v>
      </c>
      <c r="BU105" s="59">
        <f t="shared" ref="BU105" si="366">ROUND(SUBTOTAL(9,BU99:BU104),0)</f>
        <v>0</v>
      </c>
      <c r="BV105" s="59">
        <f t="shared" ref="BV105" si="367">ROUND(SUBTOTAL(9,BV99:BV104),0)</f>
        <v>0</v>
      </c>
      <c r="BW105" s="59">
        <f t="shared" ref="BW105" si="368">ROUND(SUBTOTAL(9,BW99:BW104),0)</f>
        <v>0</v>
      </c>
      <c r="BX105" s="59">
        <f t="shared" ref="BX105" si="369">ROUND(SUBTOTAL(9,BX99:BX104),0)</f>
        <v>0</v>
      </c>
      <c r="BY105" s="59">
        <f t="shared" ref="BY105" si="370">ROUND(SUBTOTAL(9,BY99:BY104),0)</f>
        <v>0</v>
      </c>
    </row>
    <row r="106" spans="1:77" x14ac:dyDescent="0.35">
      <c r="A106" s="64" t="s">
        <v>178</v>
      </c>
      <c r="B106" s="65" t="s">
        <v>179</v>
      </c>
      <c r="C106" s="66"/>
      <c r="D106" s="67"/>
      <c r="E106" s="67"/>
      <c r="F106" s="67"/>
      <c r="G106" s="68"/>
      <c r="H106" s="68"/>
      <c r="I106" s="47">
        <f t="shared" ref="I106:I111" si="371">IFERROR(ROUND((C106*D106*E106),0),0)</f>
        <v>0</v>
      </c>
      <c r="J106" s="47">
        <f t="shared" ref="J106:J111" si="372">IFERROR(ROUND((C106*D106*F106),0),0)</f>
        <v>0</v>
      </c>
      <c r="K106" s="47">
        <f t="shared" ref="K106:K111" si="373">IFERROR(ROUND(I106*G106,2),0)</f>
        <v>0</v>
      </c>
      <c r="L106" s="47">
        <f t="shared" ref="L106:L111" si="374">IFERROR(ROUND(J106*G106,2),0)</f>
        <v>0</v>
      </c>
      <c r="M106" s="47">
        <f t="shared" ref="M106:M111" si="375">IFERROR(ROUND(I106*H106,2),0)</f>
        <v>0</v>
      </c>
      <c r="N106" s="47">
        <f t="shared" ref="N106:N111" si="376">IFERROR(ROUND(J106*H106,2),0)</f>
        <v>0</v>
      </c>
      <c r="O106" s="47"/>
      <c r="P106" s="48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50">
        <f t="shared" ref="AI106:AI111" si="377">ROUND(SUM(Q106:AH106),2)</f>
        <v>0</v>
      </c>
      <c r="AJ106" s="50">
        <f t="shared" ref="AJ106:AJ111" si="378">ROUND(((E106+F106)*C106)-AI106,2)</f>
        <v>0</v>
      </c>
      <c r="AK106" s="35"/>
      <c r="AL106" s="49">
        <f t="shared" si="256"/>
        <v>0</v>
      </c>
      <c r="AM106" s="49">
        <f t="shared" si="257"/>
        <v>0</v>
      </c>
      <c r="AN106" s="49">
        <f t="shared" si="258"/>
        <v>0</v>
      </c>
      <c r="AO106" s="49">
        <f t="shared" si="259"/>
        <v>0</v>
      </c>
      <c r="AP106" s="49">
        <f t="shared" si="260"/>
        <v>0</v>
      </c>
      <c r="AQ106" s="49">
        <f t="shared" si="261"/>
        <v>0</v>
      </c>
      <c r="AR106" s="49">
        <f t="shared" si="262"/>
        <v>0</v>
      </c>
      <c r="AS106" s="49">
        <f t="shared" si="263"/>
        <v>0</v>
      </c>
      <c r="AT106" s="49">
        <f t="shared" si="264"/>
        <v>0</v>
      </c>
      <c r="AU106" s="49">
        <f t="shared" si="265"/>
        <v>0</v>
      </c>
      <c r="AV106" s="49">
        <f t="shared" si="266"/>
        <v>0</v>
      </c>
      <c r="AW106" s="49">
        <f t="shared" si="267"/>
        <v>0</v>
      </c>
      <c r="AX106" s="49">
        <f t="shared" si="268"/>
        <v>0</v>
      </c>
      <c r="AY106" s="49">
        <f t="shared" si="269"/>
        <v>0</v>
      </c>
      <c r="AZ106" s="49">
        <f t="shared" si="270"/>
        <v>0</v>
      </c>
      <c r="BA106" s="49">
        <f t="shared" si="271"/>
        <v>0</v>
      </c>
      <c r="BB106" s="49">
        <f t="shared" si="272"/>
        <v>0</v>
      </c>
      <c r="BC106" s="49">
        <f t="shared" si="273"/>
        <v>0</v>
      </c>
      <c r="BD106" s="49">
        <f t="shared" si="274"/>
        <v>0</v>
      </c>
      <c r="BE106" s="49">
        <f t="shared" si="275"/>
        <v>0</v>
      </c>
      <c r="BF106" s="49">
        <f t="shared" si="276"/>
        <v>0</v>
      </c>
      <c r="BG106" s="49">
        <f t="shared" si="277"/>
        <v>0</v>
      </c>
      <c r="BH106" s="49">
        <f t="shared" si="278"/>
        <v>0</v>
      </c>
      <c r="BI106" s="49">
        <f t="shared" si="279"/>
        <v>0</v>
      </c>
      <c r="BJ106" s="49">
        <f t="shared" si="280"/>
        <v>0</v>
      </c>
      <c r="BK106" s="49">
        <f t="shared" si="281"/>
        <v>0</v>
      </c>
      <c r="BL106" s="49">
        <f t="shared" si="282"/>
        <v>0</v>
      </c>
      <c r="BM106" s="49">
        <f t="shared" si="283"/>
        <v>0</v>
      </c>
      <c r="BN106" s="49">
        <f t="shared" si="284"/>
        <v>0</v>
      </c>
      <c r="BO106" s="49">
        <f t="shared" si="285"/>
        <v>0</v>
      </c>
      <c r="BP106" s="49">
        <f t="shared" si="286"/>
        <v>0</v>
      </c>
      <c r="BQ106" s="49">
        <f t="shared" si="287"/>
        <v>0</v>
      </c>
      <c r="BR106" s="49">
        <f t="shared" si="288"/>
        <v>0</v>
      </c>
      <c r="BS106" s="49">
        <f t="shared" si="289"/>
        <v>0</v>
      </c>
      <c r="BT106" s="49">
        <f t="shared" si="290"/>
        <v>0</v>
      </c>
      <c r="BU106" s="49">
        <f t="shared" si="291"/>
        <v>0</v>
      </c>
      <c r="BV106" s="35">
        <f t="shared" ref="BV106:BV111" si="379">ROUND(AL106+AN106+AP106+AR106+AT106+AV106+AX106+AZ106+BB106+BD106+BF106+BH106+BJ106+BL106+BN106+BP106+BR106+BT106,0)</f>
        <v>0</v>
      </c>
      <c r="BW106" s="35">
        <f t="shared" ref="BW106:BW111" si="380">ROUND(AM106+AO106+AQ106+AS106+AU106+AW106+AY106+BA106+BC106+BE106+BG106+BI106+BK106+BM106+BO106+BQ106+BS106+BU106,0)</f>
        <v>0</v>
      </c>
      <c r="BX106" s="35">
        <f t="shared" ref="BX106:BX111" si="381">ROUND((K106+L106)-BV106,0)</f>
        <v>0</v>
      </c>
      <c r="BY106" s="35">
        <f t="shared" ref="BY106:BY111" si="382">ROUND((M106+N106)-BW106,0)</f>
        <v>0</v>
      </c>
    </row>
    <row r="107" spans="1:77" x14ac:dyDescent="0.35">
      <c r="A107" s="51" t="s">
        <v>180</v>
      </c>
      <c r="B107" s="52" t="s">
        <v>110</v>
      </c>
      <c r="C107" s="53"/>
      <c r="D107" s="54"/>
      <c r="E107" s="54"/>
      <c r="F107" s="54"/>
      <c r="G107" s="55"/>
      <c r="H107" s="55"/>
      <c r="I107" s="47">
        <f t="shared" si="371"/>
        <v>0</v>
      </c>
      <c r="J107" s="47">
        <f t="shared" si="372"/>
        <v>0</v>
      </c>
      <c r="K107" s="47">
        <f t="shared" si="373"/>
        <v>0</v>
      </c>
      <c r="L107" s="47">
        <f t="shared" si="374"/>
        <v>0</v>
      </c>
      <c r="M107" s="47">
        <f t="shared" si="375"/>
        <v>0</v>
      </c>
      <c r="N107" s="47">
        <f t="shared" si="376"/>
        <v>0</v>
      </c>
      <c r="O107" s="47"/>
      <c r="P107" s="48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50">
        <f t="shared" si="377"/>
        <v>0</v>
      </c>
      <c r="AJ107" s="50">
        <f t="shared" si="378"/>
        <v>0</v>
      </c>
      <c r="AK107" s="35"/>
      <c r="AL107" s="49">
        <f t="shared" si="256"/>
        <v>0</v>
      </c>
      <c r="AM107" s="49">
        <f t="shared" si="257"/>
        <v>0</v>
      </c>
      <c r="AN107" s="49">
        <f t="shared" si="258"/>
        <v>0</v>
      </c>
      <c r="AO107" s="49">
        <f t="shared" si="259"/>
        <v>0</v>
      </c>
      <c r="AP107" s="49">
        <f t="shared" si="260"/>
        <v>0</v>
      </c>
      <c r="AQ107" s="49">
        <f t="shared" si="261"/>
        <v>0</v>
      </c>
      <c r="AR107" s="49">
        <f t="shared" si="262"/>
        <v>0</v>
      </c>
      <c r="AS107" s="49">
        <f t="shared" si="263"/>
        <v>0</v>
      </c>
      <c r="AT107" s="49">
        <f t="shared" si="264"/>
        <v>0</v>
      </c>
      <c r="AU107" s="49">
        <f t="shared" si="265"/>
        <v>0</v>
      </c>
      <c r="AV107" s="49">
        <f t="shared" si="266"/>
        <v>0</v>
      </c>
      <c r="AW107" s="49">
        <f t="shared" si="267"/>
        <v>0</v>
      </c>
      <c r="AX107" s="49">
        <f t="shared" si="268"/>
        <v>0</v>
      </c>
      <c r="AY107" s="49">
        <f t="shared" si="269"/>
        <v>0</v>
      </c>
      <c r="AZ107" s="49">
        <f t="shared" si="270"/>
        <v>0</v>
      </c>
      <c r="BA107" s="49">
        <f t="shared" si="271"/>
        <v>0</v>
      </c>
      <c r="BB107" s="49">
        <f t="shared" si="272"/>
        <v>0</v>
      </c>
      <c r="BC107" s="49">
        <f t="shared" si="273"/>
        <v>0</v>
      </c>
      <c r="BD107" s="49">
        <f t="shared" si="274"/>
        <v>0</v>
      </c>
      <c r="BE107" s="49">
        <f t="shared" si="275"/>
        <v>0</v>
      </c>
      <c r="BF107" s="49">
        <f t="shared" si="276"/>
        <v>0</v>
      </c>
      <c r="BG107" s="49">
        <f t="shared" si="277"/>
        <v>0</v>
      </c>
      <c r="BH107" s="49">
        <f t="shared" si="278"/>
        <v>0</v>
      </c>
      <c r="BI107" s="49">
        <f t="shared" si="279"/>
        <v>0</v>
      </c>
      <c r="BJ107" s="49">
        <f t="shared" si="280"/>
        <v>0</v>
      </c>
      <c r="BK107" s="49">
        <f t="shared" si="281"/>
        <v>0</v>
      </c>
      <c r="BL107" s="49">
        <f t="shared" si="282"/>
        <v>0</v>
      </c>
      <c r="BM107" s="49">
        <f t="shared" si="283"/>
        <v>0</v>
      </c>
      <c r="BN107" s="49">
        <f t="shared" si="284"/>
        <v>0</v>
      </c>
      <c r="BO107" s="49">
        <f t="shared" si="285"/>
        <v>0</v>
      </c>
      <c r="BP107" s="49">
        <f t="shared" si="286"/>
        <v>0</v>
      </c>
      <c r="BQ107" s="49">
        <f t="shared" si="287"/>
        <v>0</v>
      </c>
      <c r="BR107" s="49">
        <f t="shared" si="288"/>
        <v>0</v>
      </c>
      <c r="BS107" s="49">
        <f t="shared" si="289"/>
        <v>0</v>
      </c>
      <c r="BT107" s="49">
        <f t="shared" si="290"/>
        <v>0</v>
      </c>
      <c r="BU107" s="49">
        <f t="shared" si="291"/>
        <v>0</v>
      </c>
      <c r="BV107" s="35">
        <f t="shared" si="379"/>
        <v>0</v>
      </c>
      <c r="BW107" s="35">
        <f t="shared" si="380"/>
        <v>0</v>
      </c>
      <c r="BX107" s="35">
        <f t="shared" si="381"/>
        <v>0</v>
      </c>
      <c r="BY107" s="35">
        <f t="shared" si="382"/>
        <v>0</v>
      </c>
    </row>
    <row r="108" spans="1:77" x14ac:dyDescent="0.35">
      <c r="A108" s="51" t="s">
        <v>181</v>
      </c>
      <c r="B108" s="52" t="s">
        <v>112</v>
      </c>
      <c r="C108" s="53"/>
      <c r="D108" s="54"/>
      <c r="E108" s="54"/>
      <c r="F108" s="54"/>
      <c r="G108" s="55"/>
      <c r="H108" s="55"/>
      <c r="I108" s="47">
        <f t="shared" si="371"/>
        <v>0</v>
      </c>
      <c r="J108" s="47">
        <f t="shared" si="372"/>
        <v>0</v>
      </c>
      <c r="K108" s="47">
        <f t="shared" si="373"/>
        <v>0</v>
      </c>
      <c r="L108" s="47">
        <f t="shared" si="374"/>
        <v>0</v>
      </c>
      <c r="M108" s="47">
        <f t="shared" si="375"/>
        <v>0</v>
      </c>
      <c r="N108" s="47">
        <f t="shared" si="376"/>
        <v>0</v>
      </c>
      <c r="O108" s="47"/>
      <c r="P108" s="48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50">
        <f t="shared" si="377"/>
        <v>0</v>
      </c>
      <c r="AJ108" s="50">
        <f t="shared" si="378"/>
        <v>0</v>
      </c>
      <c r="AK108" s="35"/>
      <c r="AL108" s="49">
        <f t="shared" si="256"/>
        <v>0</v>
      </c>
      <c r="AM108" s="49">
        <f t="shared" si="257"/>
        <v>0</v>
      </c>
      <c r="AN108" s="49">
        <f t="shared" si="258"/>
        <v>0</v>
      </c>
      <c r="AO108" s="49">
        <f t="shared" si="259"/>
        <v>0</v>
      </c>
      <c r="AP108" s="49">
        <f t="shared" si="260"/>
        <v>0</v>
      </c>
      <c r="AQ108" s="49">
        <f t="shared" si="261"/>
        <v>0</v>
      </c>
      <c r="AR108" s="49">
        <f t="shared" si="262"/>
        <v>0</v>
      </c>
      <c r="AS108" s="49">
        <f t="shared" si="263"/>
        <v>0</v>
      </c>
      <c r="AT108" s="49">
        <f t="shared" si="264"/>
        <v>0</v>
      </c>
      <c r="AU108" s="49">
        <f t="shared" si="265"/>
        <v>0</v>
      </c>
      <c r="AV108" s="49">
        <f t="shared" si="266"/>
        <v>0</v>
      </c>
      <c r="AW108" s="49">
        <f t="shared" si="267"/>
        <v>0</v>
      </c>
      <c r="AX108" s="49">
        <f t="shared" si="268"/>
        <v>0</v>
      </c>
      <c r="AY108" s="49">
        <f t="shared" si="269"/>
        <v>0</v>
      </c>
      <c r="AZ108" s="49">
        <f t="shared" si="270"/>
        <v>0</v>
      </c>
      <c r="BA108" s="49">
        <f t="shared" si="271"/>
        <v>0</v>
      </c>
      <c r="BB108" s="49">
        <f t="shared" si="272"/>
        <v>0</v>
      </c>
      <c r="BC108" s="49">
        <f t="shared" si="273"/>
        <v>0</v>
      </c>
      <c r="BD108" s="49">
        <f t="shared" si="274"/>
        <v>0</v>
      </c>
      <c r="BE108" s="49">
        <f t="shared" si="275"/>
        <v>0</v>
      </c>
      <c r="BF108" s="49">
        <f t="shared" si="276"/>
        <v>0</v>
      </c>
      <c r="BG108" s="49">
        <f t="shared" si="277"/>
        <v>0</v>
      </c>
      <c r="BH108" s="49">
        <f t="shared" si="278"/>
        <v>0</v>
      </c>
      <c r="BI108" s="49">
        <f t="shared" si="279"/>
        <v>0</v>
      </c>
      <c r="BJ108" s="49">
        <f t="shared" si="280"/>
        <v>0</v>
      </c>
      <c r="BK108" s="49">
        <f t="shared" si="281"/>
        <v>0</v>
      </c>
      <c r="BL108" s="49">
        <f t="shared" si="282"/>
        <v>0</v>
      </c>
      <c r="BM108" s="49">
        <f t="shared" si="283"/>
        <v>0</v>
      </c>
      <c r="BN108" s="49">
        <f t="shared" si="284"/>
        <v>0</v>
      </c>
      <c r="BO108" s="49">
        <f t="shared" si="285"/>
        <v>0</v>
      </c>
      <c r="BP108" s="49">
        <f t="shared" si="286"/>
        <v>0</v>
      </c>
      <c r="BQ108" s="49">
        <f t="shared" si="287"/>
        <v>0</v>
      </c>
      <c r="BR108" s="49">
        <f t="shared" si="288"/>
        <v>0</v>
      </c>
      <c r="BS108" s="49">
        <f t="shared" si="289"/>
        <v>0</v>
      </c>
      <c r="BT108" s="49">
        <f t="shared" si="290"/>
        <v>0</v>
      </c>
      <c r="BU108" s="49">
        <f t="shared" si="291"/>
        <v>0</v>
      </c>
      <c r="BV108" s="35">
        <f t="shared" si="379"/>
        <v>0</v>
      </c>
      <c r="BW108" s="35">
        <f t="shared" si="380"/>
        <v>0</v>
      </c>
      <c r="BX108" s="35">
        <f t="shared" si="381"/>
        <v>0</v>
      </c>
      <c r="BY108" s="35">
        <f t="shared" si="382"/>
        <v>0</v>
      </c>
    </row>
    <row r="109" spans="1:77" x14ac:dyDescent="0.35">
      <c r="A109" s="51" t="s">
        <v>182</v>
      </c>
      <c r="B109" s="52" t="s">
        <v>114</v>
      </c>
      <c r="C109" s="53"/>
      <c r="D109" s="54"/>
      <c r="E109" s="54"/>
      <c r="F109" s="54"/>
      <c r="G109" s="55"/>
      <c r="H109" s="55"/>
      <c r="I109" s="47">
        <f t="shared" si="371"/>
        <v>0</v>
      </c>
      <c r="J109" s="47">
        <f t="shared" si="372"/>
        <v>0</v>
      </c>
      <c r="K109" s="47">
        <f t="shared" si="373"/>
        <v>0</v>
      </c>
      <c r="L109" s="47">
        <f t="shared" si="374"/>
        <v>0</v>
      </c>
      <c r="M109" s="47">
        <f t="shared" si="375"/>
        <v>0</v>
      </c>
      <c r="N109" s="47">
        <f t="shared" si="376"/>
        <v>0</v>
      </c>
      <c r="O109" s="47"/>
      <c r="P109" s="48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50">
        <f t="shared" si="377"/>
        <v>0</v>
      </c>
      <c r="AJ109" s="50">
        <f t="shared" si="378"/>
        <v>0</v>
      </c>
      <c r="AK109" s="35"/>
      <c r="AL109" s="49">
        <f t="shared" si="256"/>
        <v>0</v>
      </c>
      <c r="AM109" s="49">
        <f t="shared" si="257"/>
        <v>0</v>
      </c>
      <c r="AN109" s="49">
        <f t="shared" si="258"/>
        <v>0</v>
      </c>
      <c r="AO109" s="49">
        <f t="shared" si="259"/>
        <v>0</v>
      </c>
      <c r="AP109" s="49">
        <f t="shared" si="260"/>
        <v>0</v>
      </c>
      <c r="AQ109" s="49">
        <f t="shared" si="261"/>
        <v>0</v>
      </c>
      <c r="AR109" s="49">
        <f t="shared" si="262"/>
        <v>0</v>
      </c>
      <c r="AS109" s="49">
        <f t="shared" si="263"/>
        <v>0</v>
      </c>
      <c r="AT109" s="49">
        <f t="shared" si="264"/>
        <v>0</v>
      </c>
      <c r="AU109" s="49">
        <f t="shared" si="265"/>
        <v>0</v>
      </c>
      <c r="AV109" s="49">
        <f t="shared" si="266"/>
        <v>0</v>
      </c>
      <c r="AW109" s="49">
        <f t="shared" si="267"/>
        <v>0</v>
      </c>
      <c r="AX109" s="49">
        <f t="shared" si="268"/>
        <v>0</v>
      </c>
      <c r="AY109" s="49">
        <f t="shared" si="269"/>
        <v>0</v>
      </c>
      <c r="AZ109" s="49">
        <f t="shared" si="270"/>
        <v>0</v>
      </c>
      <c r="BA109" s="49">
        <f t="shared" si="271"/>
        <v>0</v>
      </c>
      <c r="BB109" s="49">
        <f t="shared" si="272"/>
        <v>0</v>
      </c>
      <c r="BC109" s="49">
        <f t="shared" si="273"/>
        <v>0</v>
      </c>
      <c r="BD109" s="49">
        <f t="shared" si="274"/>
        <v>0</v>
      </c>
      <c r="BE109" s="49">
        <f t="shared" si="275"/>
        <v>0</v>
      </c>
      <c r="BF109" s="49">
        <f t="shared" si="276"/>
        <v>0</v>
      </c>
      <c r="BG109" s="49">
        <f t="shared" si="277"/>
        <v>0</v>
      </c>
      <c r="BH109" s="49">
        <f t="shared" si="278"/>
        <v>0</v>
      </c>
      <c r="BI109" s="49">
        <f t="shared" si="279"/>
        <v>0</v>
      </c>
      <c r="BJ109" s="49">
        <f t="shared" si="280"/>
        <v>0</v>
      </c>
      <c r="BK109" s="49">
        <f t="shared" si="281"/>
        <v>0</v>
      </c>
      <c r="BL109" s="49">
        <f t="shared" si="282"/>
        <v>0</v>
      </c>
      <c r="BM109" s="49">
        <f t="shared" si="283"/>
        <v>0</v>
      </c>
      <c r="BN109" s="49">
        <f t="shared" si="284"/>
        <v>0</v>
      </c>
      <c r="BO109" s="49">
        <f t="shared" si="285"/>
        <v>0</v>
      </c>
      <c r="BP109" s="49">
        <f t="shared" si="286"/>
        <v>0</v>
      </c>
      <c r="BQ109" s="49">
        <f t="shared" si="287"/>
        <v>0</v>
      </c>
      <c r="BR109" s="49">
        <f t="shared" si="288"/>
        <v>0</v>
      </c>
      <c r="BS109" s="49">
        <f t="shared" si="289"/>
        <v>0</v>
      </c>
      <c r="BT109" s="49">
        <f t="shared" si="290"/>
        <v>0</v>
      </c>
      <c r="BU109" s="49">
        <f t="shared" si="291"/>
        <v>0</v>
      </c>
      <c r="BV109" s="35">
        <f t="shared" si="379"/>
        <v>0</v>
      </c>
      <c r="BW109" s="35">
        <f t="shared" si="380"/>
        <v>0</v>
      </c>
      <c r="BX109" s="35">
        <f t="shared" si="381"/>
        <v>0</v>
      </c>
      <c r="BY109" s="35">
        <f t="shared" si="382"/>
        <v>0</v>
      </c>
    </row>
    <row r="110" spans="1:77" x14ac:dyDescent="0.35">
      <c r="A110" s="51" t="s">
        <v>183</v>
      </c>
      <c r="B110" s="52" t="s">
        <v>116</v>
      </c>
      <c r="C110" s="53"/>
      <c r="D110" s="54"/>
      <c r="E110" s="54"/>
      <c r="F110" s="54"/>
      <c r="G110" s="55"/>
      <c r="H110" s="55"/>
      <c r="I110" s="47">
        <f t="shared" si="371"/>
        <v>0</v>
      </c>
      <c r="J110" s="47">
        <f t="shared" si="372"/>
        <v>0</v>
      </c>
      <c r="K110" s="47">
        <f t="shared" si="373"/>
        <v>0</v>
      </c>
      <c r="L110" s="47">
        <f t="shared" si="374"/>
        <v>0</v>
      </c>
      <c r="M110" s="47">
        <f t="shared" si="375"/>
        <v>0</v>
      </c>
      <c r="N110" s="47">
        <f t="shared" si="376"/>
        <v>0</v>
      </c>
      <c r="O110" s="47"/>
      <c r="P110" s="48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50">
        <f t="shared" si="377"/>
        <v>0</v>
      </c>
      <c r="AJ110" s="50">
        <f t="shared" si="378"/>
        <v>0</v>
      </c>
      <c r="AK110" s="35"/>
      <c r="AL110" s="49">
        <f t="shared" si="256"/>
        <v>0</v>
      </c>
      <c r="AM110" s="49">
        <f t="shared" si="257"/>
        <v>0</v>
      </c>
      <c r="AN110" s="49">
        <f t="shared" si="258"/>
        <v>0</v>
      </c>
      <c r="AO110" s="49">
        <f t="shared" si="259"/>
        <v>0</v>
      </c>
      <c r="AP110" s="49">
        <f t="shared" si="260"/>
        <v>0</v>
      </c>
      <c r="AQ110" s="49">
        <f t="shared" si="261"/>
        <v>0</v>
      </c>
      <c r="AR110" s="49">
        <f t="shared" si="262"/>
        <v>0</v>
      </c>
      <c r="AS110" s="49">
        <f t="shared" si="263"/>
        <v>0</v>
      </c>
      <c r="AT110" s="49">
        <f t="shared" si="264"/>
        <v>0</v>
      </c>
      <c r="AU110" s="49">
        <f t="shared" si="265"/>
        <v>0</v>
      </c>
      <c r="AV110" s="49">
        <f t="shared" si="266"/>
        <v>0</v>
      </c>
      <c r="AW110" s="49">
        <f t="shared" si="267"/>
        <v>0</v>
      </c>
      <c r="AX110" s="49">
        <f t="shared" si="268"/>
        <v>0</v>
      </c>
      <c r="AY110" s="49">
        <f t="shared" si="269"/>
        <v>0</v>
      </c>
      <c r="AZ110" s="49">
        <f t="shared" si="270"/>
        <v>0</v>
      </c>
      <c r="BA110" s="49">
        <f t="shared" si="271"/>
        <v>0</v>
      </c>
      <c r="BB110" s="49">
        <f t="shared" si="272"/>
        <v>0</v>
      </c>
      <c r="BC110" s="49">
        <f t="shared" si="273"/>
        <v>0</v>
      </c>
      <c r="BD110" s="49">
        <f t="shared" si="274"/>
        <v>0</v>
      </c>
      <c r="BE110" s="49">
        <f t="shared" si="275"/>
        <v>0</v>
      </c>
      <c r="BF110" s="49">
        <f t="shared" si="276"/>
        <v>0</v>
      </c>
      <c r="BG110" s="49">
        <f t="shared" si="277"/>
        <v>0</v>
      </c>
      <c r="BH110" s="49">
        <f t="shared" si="278"/>
        <v>0</v>
      </c>
      <c r="BI110" s="49">
        <f t="shared" si="279"/>
        <v>0</v>
      </c>
      <c r="BJ110" s="49">
        <f t="shared" si="280"/>
        <v>0</v>
      </c>
      <c r="BK110" s="49">
        <f t="shared" si="281"/>
        <v>0</v>
      </c>
      <c r="BL110" s="49">
        <f t="shared" si="282"/>
        <v>0</v>
      </c>
      <c r="BM110" s="49">
        <f t="shared" si="283"/>
        <v>0</v>
      </c>
      <c r="BN110" s="49">
        <f t="shared" si="284"/>
        <v>0</v>
      </c>
      <c r="BO110" s="49">
        <f t="shared" si="285"/>
        <v>0</v>
      </c>
      <c r="BP110" s="49">
        <f t="shared" si="286"/>
        <v>0</v>
      </c>
      <c r="BQ110" s="49">
        <f t="shared" si="287"/>
        <v>0</v>
      </c>
      <c r="BR110" s="49">
        <f t="shared" si="288"/>
        <v>0</v>
      </c>
      <c r="BS110" s="49">
        <f t="shared" si="289"/>
        <v>0</v>
      </c>
      <c r="BT110" s="49">
        <f t="shared" si="290"/>
        <v>0</v>
      </c>
      <c r="BU110" s="49">
        <f t="shared" si="291"/>
        <v>0</v>
      </c>
      <c r="BV110" s="35">
        <f t="shared" si="379"/>
        <v>0</v>
      </c>
      <c r="BW110" s="35">
        <f t="shared" si="380"/>
        <v>0</v>
      </c>
      <c r="BX110" s="35">
        <f t="shared" si="381"/>
        <v>0</v>
      </c>
      <c r="BY110" s="35">
        <f t="shared" si="382"/>
        <v>0</v>
      </c>
    </row>
    <row r="111" spans="1:77" x14ac:dyDescent="0.35">
      <c r="A111" s="51" t="s">
        <v>184</v>
      </c>
      <c r="B111" s="52" t="s">
        <v>118</v>
      </c>
      <c r="C111" s="53"/>
      <c r="D111" s="54"/>
      <c r="E111" s="54"/>
      <c r="F111" s="54"/>
      <c r="G111" s="55"/>
      <c r="H111" s="55"/>
      <c r="I111" s="47">
        <f t="shared" si="371"/>
        <v>0</v>
      </c>
      <c r="J111" s="47">
        <f t="shared" si="372"/>
        <v>0</v>
      </c>
      <c r="K111" s="47">
        <f t="shared" si="373"/>
        <v>0</v>
      </c>
      <c r="L111" s="47">
        <f t="shared" si="374"/>
        <v>0</v>
      </c>
      <c r="M111" s="47">
        <f t="shared" si="375"/>
        <v>0</v>
      </c>
      <c r="N111" s="47">
        <f t="shared" si="376"/>
        <v>0</v>
      </c>
      <c r="O111" s="47"/>
      <c r="P111" s="48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50">
        <f t="shared" si="377"/>
        <v>0</v>
      </c>
      <c r="AJ111" s="50">
        <f t="shared" si="378"/>
        <v>0</v>
      </c>
      <c r="AK111" s="35"/>
      <c r="AL111" s="49">
        <f t="shared" si="256"/>
        <v>0</v>
      </c>
      <c r="AM111" s="49">
        <f t="shared" si="257"/>
        <v>0</v>
      </c>
      <c r="AN111" s="49">
        <f t="shared" si="258"/>
        <v>0</v>
      </c>
      <c r="AO111" s="49">
        <f t="shared" si="259"/>
        <v>0</v>
      </c>
      <c r="AP111" s="49">
        <f t="shared" si="260"/>
        <v>0</v>
      </c>
      <c r="AQ111" s="49">
        <f t="shared" si="261"/>
        <v>0</v>
      </c>
      <c r="AR111" s="49">
        <f t="shared" si="262"/>
        <v>0</v>
      </c>
      <c r="AS111" s="49">
        <f t="shared" si="263"/>
        <v>0</v>
      </c>
      <c r="AT111" s="49">
        <f t="shared" si="264"/>
        <v>0</v>
      </c>
      <c r="AU111" s="49">
        <f t="shared" si="265"/>
        <v>0</v>
      </c>
      <c r="AV111" s="49">
        <f t="shared" si="266"/>
        <v>0</v>
      </c>
      <c r="AW111" s="49">
        <f t="shared" si="267"/>
        <v>0</v>
      </c>
      <c r="AX111" s="49">
        <f t="shared" si="268"/>
        <v>0</v>
      </c>
      <c r="AY111" s="49">
        <f t="shared" si="269"/>
        <v>0</v>
      </c>
      <c r="AZ111" s="49">
        <f t="shared" si="270"/>
        <v>0</v>
      </c>
      <c r="BA111" s="49">
        <f t="shared" si="271"/>
        <v>0</v>
      </c>
      <c r="BB111" s="49">
        <f t="shared" si="272"/>
        <v>0</v>
      </c>
      <c r="BC111" s="49">
        <f t="shared" si="273"/>
        <v>0</v>
      </c>
      <c r="BD111" s="49">
        <f t="shared" si="274"/>
        <v>0</v>
      </c>
      <c r="BE111" s="49">
        <f t="shared" si="275"/>
        <v>0</v>
      </c>
      <c r="BF111" s="49">
        <f t="shared" si="276"/>
        <v>0</v>
      </c>
      <c r="BG111" s="49">
        <f t="shared" si="277"/>
        <v>0</v>
      </c>
      <c r="BH111" s="49">
        <f t="shared" si="278"/>
        <v>0</v>
      </c>
      <c r="BI111" s="49">
        <f t="shared" si="279"/>
        <v>0</v>
      </c>
      <c r="BJ111" s="49">
        <f t="shared" si="280"/>
        <v>0</v>
      </c>
      <c r="BK111" s="49">
        <f t="shared" si="281"/>
        <v>0</v>
      </c>
      <c r="BL111" s="49">
        <f t="shared" si="282"/>
        <v>0</v>
      </c>
      <c r="BM111" s="49">
        <f t="shared" si="283"/>
        <v>0</v>
      </c>
      <c r="BN111" s="49">
        <f t="shared" si="284"/>
        <v>0</v>
      </c>
      <c r="BO111" s="49">
        <f t="shared" si="285"/>
        <v>0</v>
      </c>
      <c r="BP111" s="49">
        <f t="shared" si="286"/>
        <v>0</v>
      </c>
      <c r="BQ111" s="49">
        <f t="shared" si="287"/>
        <v>0</v>
      </c>
      <c r="BR111" s="49">
        <f t="shared" si="288"/>
        <v>0</v>
      </c>
      <c r="BS111" s="49">
        <f t="shared" si="289"/>
        <v>0</v>
      </c>
      <c r="BT111" s="49">
        <f t="shared" si="290"/>
        <v>0</v>
      </c>
      <c r="BU111" s="49">
        <f t="shared" si="291"/>
        <v>0</v>
      </c>
      <c r="BV111" s="35">
        <f t="shared" si="379"/>
        <v>0</v>
      </c>
      <c r="BW111" s="35">
        <f t="shared" si="380"/>
        <v>0</v>
      </c>
      <c r="BX111" s="35">
        <f t="shared" si="381"/>
        <v>0</v>
      </c>
      <c r="BY111" s="35">
        <f t="shared" si="382"/>
        <v>0</v>
      </c>
    </row>
    <row r="112" spans="1:77" s="10" customFormat="1" x14ac:dyDescent="0.35">
      <c r="A112" s="56"/>
      <c r="B112" s="57" t="s">
        <v>185</v>
      </c>
      <c r="C112" s="58"/>
      <c r="D112" s="59"/>
      <c r="E112" s="59"/>
      <c r="F112" s="60"/>
      <c r="G112" s="61">
        <f>IFERROR((K112+L112)/(I112+J112),0)</f>
        <v>0</v>
      </c>
      <c r="H112" s="61">
        <f>IFERROR((M112+N112)/(I112+J112),0)</f>
        <v>0</v>
      </c>
      <c r="I112" s="59">
        <f>ROUND(SUBTOTAL(9,I106:I111),0)</f>
        <v>0</v>
      </c>
      <c r="J112" s="59">
        <f t="shared" ref="J112" si="383">ROUND(SUBTOTAL(9,J106:J111),0)</f>
        <v>0</v>
      </c>
      <c r="K112" s="59">
        <f t="shared" ref="K112" si="384">ROUND(SUBTOTAL(9,K106:K111),0)</f>
        <v>0</v>
      </c>
      <c r="L112" s="59">
        <f t="shared" ref="L112" si="385">ROUND(SUBTOTAL(9,L106:L111),0)</f>
        <v>0</v>
      </c>
      <c r="M112" s="59">
        <f t="shared" ref="M112" si="386">ROUND(SUBTOTAL(9,M106:M111),0)</f>
        <v>0</v>
      </c>
      <c r="N112" s="59">
        <f t="shared" ref="N112:O112" si="387">ROUND(SUBTOTAL(9,N106:N111),0)</f>
        <v>0</v>
      </c>
      <c r="O112" s="59">
        <f t="shared" si="387"/>
        <v>0</v>
      </c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>
        <f t="shared" ref="AI112" si="388">ROUND(SUBTOTAL(9,AI106:AI111),0)</f>
        <v>0</v>
      </c>
      <c r="AJ112" s="59">
        <f t="shared" ref="AJ112" si="389">ROUND(SUBTOTAL(9,AJ106:AJ111),0)</f>
        <v>0</v>
      </c>
      <c r="AK112" s="59"/>
      <c r="AL112" s="59">
        <f t="shared" ref="AL112" si="390">ROUND(SUBTOTAL(9,AL106:AL111),0)</f>
        <v>0</v>
      </c>
      <c r="AM112" s="59">
        <f t="shared" ref="AM112" si="391">ROUND(SUBTOTAL(9,AM106:AM111),0)</f>
        <v>0</v>
      </c>
      <c r="AN112" s="59">
        <f t="shared" ref="AN112" si="392">ROUND(SUBTOTAL(9,AN106:AN111),0)</f>
        <v>0</v>
      </c>
      <c r="AO112" s="59">
        <f t="shared" ref="AO112" si="393">ROUND(SUBTOTAL(9,AO106:AO111),0)</f>
        <v>0</v>
      </c>
      <c r="AP112" s="59">
        <f t="shared" ref="AP112" si="394">ROUND(SUBTOTAL(9,AP106:AP111),0)</f>
        <v>0</v>
      </c>
      <c r="AQ112" s="59">
        <f t="shared" ref="AQ112" si="395">ROUND(SUBTOTAL(9,AQ106:AQ111),0)</f>
        <v>0</v>
      </c>
      <c r="AR112" s="59">
        <f t="shared" ref="AR112" si="396">ROUND(SUBTOTAL(9,AR106:AR111),0)</f>
        <v>0</v>
      </c>
      <c r="AS112" s="59">
        <f t="shared" ref="AS112" si="397">ROUND(SUBTOTAL(9,AS106:AS111),0)</f>
        <v>0</v>
      </c>
      <c r="AT112" s="59">
        <f t="shared" ref="AT112" si="398">ROUND(SUBTOTAL(9,AT106:AT111),0)</f>
        <v>0</v>
      </c>
      <c r="AU112" s="59">
        <f t="shared" ref="AU112" si="399">ROUND(SUBTOTAL(9,AU106:AU111),0)</f>
        <v>0</v>
      </c>
      <c r="AV112" s="59">
        <f t="shared" ref="AV112" si="400">ROUND(SUBTOTAL(9,AV106:AV111),0)</f>
        <v>0</v>
      </c>
      <c r="AW112" s="59">
        <f t="shared" ref="AW112" si="401">ROUND(SUBTOTAL(9,AW106:AW111),0)</f>
        <v>0</v>
      </c>
      <c r="AX112" s="59">
        <f t="shared" ref="AX112" si="402">ROUND(SUBTOTAL(9,AX106:AX111),0)</f>
        <v>0</v>
      </c>
      <c r="AY112" s="59">
        <f t="shared" ref="AY112" si="403">ROUND(SUBTOTAL(9,AY106:AY111),0)</f>
        <v>0</v>
      </c>
      <c r="AZ112" s="59">
        <f t="shared" ref="AZ112" si="404">ROUND(SUBTOTAL(9,AZ106:AZ111),0)</f>
        <v>0</v>
      </c>
      <c r="BA112" s="59">
        <f t="shared" ref="BA112" si="405">ROUND(SUBTOTAL(9,BA106:BA111),0)</f>
        <v>0</v>
      </c>
      <c r="BB112" s="59">
        <f t="shared" ref="BB112" si="406">ROUND(SUBTOTAL(9,BB106:BB111),0)</f>
        <v>0</v>
      </c>
      <c r="BC112" s="59">
        <f t="shared" ref="BC112" si="407">ROUND(SUBTOTAL(9,BC106:BC111),0)</f>
        <v>0</v>
      </c>
      <c r="BD112" s="59">
        <f t="shared" ref="BD112" si="408">ROUND(SUBTOTAL(9,BD106:BD111),0)</f>
        <v>0</v>
      </c>
      <c r="BE112" s="59">
        <f t="shared" ref="BE112" si="409">ROUND(SUBTOTAL(9,BE106:BE111),0)</f>
        <v>0</v>
      </c>
      <c r="BF112" s="59">
        <f t="shared" ref="BF112" si="410">ROUND(SUBTOTAL(9,BF106:BF111),0)</f>
        <v>0</v>
      </c>
      <c r="BG112" s="59">
        <f t="shared" ref="BG112" si="411">ROUND(SUBTOTAL(9,BG106:BG111),0)</f>
        <v>0</v>
      </c>
      <c r="BH112" s="59">
        <f t="shared" ref="BH112" si="412">ROUND(SUBTOTAL(9,BH106:BH111),0)</f>
        <v>0</v>
      </c>
      <c r="BI112" s="59">
        <f t="shared" ref="BI112" si="413">ROUND(SUBTOTAL(9,BI106:BI111),0)</f>
        <v>0</v>
      </c>
      <c r="BJ112" s="59">
        <f t="shared" ref="BJ112" si="414">ROUND(SUBTOTAL(9,BJ106:BJ111),0)</f>
        <v>0</v>
      </c>
      <c r="BK112" s="59">
        <f t="shared" ref="BK112" si="415">ROUND(SUBTOTAL(9,BK106:BK111),0)</f>
        <v>0</v>
      </c>
      <c r="BL112" s="59">
        <f t="shared" ref="BL112" si="416">ROUND(SUBTOTAL(9,BL106:BL111),0)</f>
        <v>0</v>
      </c>
      <c r="BM112" s="59">
        <f t="shared" ref="BM112" si="417">ROUND(SUBTOTAL(9,BM106:BM111),0)</f>
        <v>0</v>
      </c>
      <c r="BN112" s="59">
        <f t="shared" ref="BN112" si="418">ROUND(SUBTOTAL(9,BN106:BN111),0)</f>
        <v>0</v>
      </c>
      <c r="BO112" s="59">
        <f t="shared" ref="BO112" si="419">ROUND(SUBTOTAL(9,BO106:BO111),0)</f>
        <v>0</v>
      </c>
      <c r="BP112" s="59">
        <f t="shared" ref="BP112" si="420">ROUND(SUBTOTAL(9,BP106:BP111),0)</f>
        <v>0</v>
      </c>
      <c r="BQ112" s="59">
        <f t="shared" ref="BQ112" si="421">ROUND(SUBTOTAL(9,BQ106:BQ111),0)</f>
        <v>0</v>
      </c>
      <c r="BR112" s="59">
        <f t="shared" ref="BR112" si="422">ROUND(SUBTOTAL(9,BR106:BR111),0)</f>
        <v>0</v>
      </c>
      <c r="BS112" s="59">
        <f t="shared" ref="BS112" si="423">ROUND(SUBTOTAL(9,BS106:BS111),0)</f>
        <v>0</v>
      </c>
      <c r="BT112" s="59">
        <f t="shared" ref="BT112" si="424">ROUND(SUBTOTAL(9,BT106:BT111),0)</f>
        <v>0</v>
      </c>
      <c r="BU112" s="59">
        <f t="shared" ref="BU112" si="425">ROUND(SUBTOTAL(9,BU106:BU111),0)</f>
        <v>0</v>
      </c>
      <c r="BV112" s="59">
        <f t="shared" ref="BV112" si="426">ROUND(SUBTOTAL(9,BV106:BV111),0)</f>
        <v>0</v>
      </c>
      <c r="BW112" s="59">
        <f t="shared" ref="BW112" si="427">ROUND(SUBTOTAL(9,BW106:BW111),0)</f>
        <v>0</v>
      </c>
      <c r="BX112" s="59">
        <f t="shared" ref="BX112" si="428">ROUND(SUBTOTAL(9,BX106:BX111),0)</f>
        <v>0</v>
      </c>
      <c r="BY112" s="59">
        <f t="shared" ref="BY112" si="429">ROUND(SUBTOTAL(9,BY106:BY111),0)</f>
        <v>0</v>
      </c>
    </row>
    <row r="113" spans="1:77" x14ac:dyDescent="0.35">
      <c r="A113" s="64" t="s">
        <v>186</v>
      </c>
      <c r="B113" s="65" t="s">
        <v>187</v>
      </c>
      <c r="C113" s="66"/>
      <c r="D113" s="67"/>
      <c r="E113" s="67"/>
      <c r="F113" s="67"/>
      <c r="G113" s="68"/>
      <c r="H113" s="68"/>
      <c r="I113" s="47">
        <f t="shared" ref="I113:I118" si="430">IFERROR(ROUND((C113*D113*E113),0),0)</f>
        <v>0</v>
      </c>
      <c r="J113" s="47">
        <f t="shared" ref="J113:J118" si="431">IFERROR(ROUND((C113*D113*F113),0),0)</f>
        <v>0</v>
      </c>
      <c r="K113" s="47">
        <f t="shared" ref="K113:K118" si="432">IFERROR(ROUND(I113*G113,2),0)</f>
        <v>0</v>
      </c>
      <c r="L113" s="47">
        <f t="shared" ref="L113:L118" si="433">IFERROR(ROUND(J113*G113,2),0)</f>
        <v>0</v>
      </c>
      <c r="M113" s="47">
        <f t="shared" ref="M113:M118" si="434">IFERROR(ROUND(I113*H113,2),0)</f>
        <v>0</v>
      </c>
      <c r="N113" s="47">
        <f t="shared" ref="N113:N118" si="435">IFERROR(ROUND(J113*H113,2),0)</f>
        <v>0</v>
      </c>
      <c r="O113" s="47"/>
      <c r="P113" s="48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50">
        <f t="shared" ref="AI113:AI118" si="436">ROUND(SUM(Q113:AH113),2)</f>
        <v>0</v>
      </c>
      <c r="AJ113" s="50">
        <f t="shared" ref="AJ113:AJ118" si="437">ROUND(((E113+F113)*C113)-AI113,2)</f>
        <v>0</v>
      </c>
      <c r="AK113" s="35"/>
      <c r="AL113" s="49">
        <f t="shared" si="256"/>
        <v>0</v>
      </c>
      <c r="AM113" s="49">
        <f t="shared" si="257"/>
        <v>0</v>
      </c>
      <c r="AN113" s="49">
        <f t="shared" si="258"/>
        <v>0</v>
      </c>
      <c r="AO113" s="49">
        <f t="shared" si="259"/>
        <v>0</v>
      </c>
      <c r="AP113" s="49">
        <f t="shared" si="260"/>
        <v>0</v>
      </c>
      <c r="AQ113" s="49">
        <f t="shared" si="261"/>
        <v>0</v>
      </c>
      <c r="AR113" s="49">
        <f t="shared" si="262"/>
        <v>0</v>
      </c>
      <c r="AS113" s="49">
        <f t="shared" si="263"/>
        <v>0</v>
      </c>
      <c r="AT113" s="49">
        <f t="shared" si="264"/>
        <v>0</v>
      </c>
      <c r="AU113" s="49">
        <f t="shared" si="265"/>
        <v>0</v>
      </c>
      <c r="AV113" s="49">
        <f t="shared" si="266"/>
        <v>0</v>
      </c>
      <c r="AW113" s="49">
        <f t="shared" si="267"/>
        <v>0</v>
      </c>
      <c r="AX113" s="49">
        <f t="shared" si="268"/>
        <v>0</v>
      </c>
      <c r="AY113" s="49">
        <f t="shared" si="269"/>
        <v>0</v>
      </c>
      <c r="AZ113" s="49">
        <f t="shared" si="270"/>
        <v>0</v>
      </c>
      <c r="BA113" s="49">
        <f t="shared" si="271"/>
        <v>0</v>
      </c>
      <c r="BB113" s="49">
        <f t="shared" si="272"/>
        <v>0</v>
      </c>
      <c r="BC113" s="49">
        <f t="shared" si="273"/>
        <v>0</v>
      </c>
      <c r="BD113" s="49">
        <f t="shared" si="274"/>
        <v>0</v>
      </c>
      <c r="BE113" s="49">
        <f t="shared" si="275"/>
        <v>0</v>
      </c>
      <c r="BF113" s="49">
        <f t="shared" si="276"/>
        <v>0</v>
      </c>
      <c r="BG113" s="49">
        <f t="shared" si="277"/>
        <v>0</v>
      </c>
      <c r="BH113" s="49">
        <f t="shared" si="278"/>
        <v>0</v>
      </c>
      <c r="BI113" s="49">
        <f t="shared" si="279"/>
        <v>0</v>
      </c>
      <c r="BJ113" s="49">
        <f t="shared" si="280"/>
        <v>0</v>
      </c>
      <c r="BK113" s="49">
        <f t="shared" si="281"/>
        <v>0</v>
      </c>
      <c r="BL113" s="49">
        <f t="shared" si="282"/>
        <v>0</v>
      </c>
      <c r="BM113" s="49">
        <f t="shared" si="283"/>
        <v>0</v>
      </c>
      <c r="BN113" s="49">
        <f t="shared" si="284"/>
        <v>0</v>
      </c>
      <c r="BO113" s="49">
        <f t="shared" si="285"/>
        <v>0</v>
      </c>
      <c r="BP113" s="49">
        <f t="shared" si="286"/>
        <v>0</v>
      </c>
      <c r="BQ113" s="49">
        <f t="shared" si="287"/>
        <v>0</v>
      </c>
      <c r="BR113" s="49">
        <f t="shared" si="288"/>
        <v>0</v>
      </c>
      <c r="BS113" s="49">
        <f t="shared" si="289"/>
        <v>0</v>
      </c>
      <c r="BT113" s="49">
        <f t="shared" si="290"/>
        <v>0</v>
      </c>
      <c r="BU113" s="49">
        <f t="shared" si="291"/>
        <v>0</v>
      </c>
      <c r="BV113" s="35">
        <f t="shared" ref="BV113:BV118" si="438">ROUND(AL113+AN113+AP113+AR113+AT113+AV113+AX113+AZ113+BB113+BD113+BF113+BH113+BJ113+BL113+BN113+BP113+BR113+BT113,0)</f>
        <v>0</v>
      </c>
      <c r="BW113" s="35">
        <f t="shared" ref="BW113:BW118" si="439">ROUND(AM113+AO113+AQ113+AS113+AU113+AW113+AY113+BA113+BC113+BE113+BG113+BI113+BK113+BM113+BO113+BQ113+BS113+BU113,0)</f>
        <v>0</v>
      </c>
      <c r="BX113" s="35">
        <f t="shared" ref="BX113:BX118" si="440">ROUND((K113+L113)-BV113,0)</f>
        <v>0</v>
      </c>
      <c r="BY113" s="35">
        <f t="shared" ref="BY113:BY118" si="441">ROUND((M113+N113)-BW113,0)</f>
        <v>0</v>
      </c>
    </row>
    <row r="114" spans="1:77" x14ac:dyDescent="0.35">
      <c r="A114" s="51" t="s">
        <v>188</v>
      </c>
      <c r="B114" s="52" t="s">
        <v>110</v>
      </c>
      <c r="C114" s="53"/>
      <c r="D114" s="54"/>
      <c r="E114" s="54"/>
      <c r="F114" s="54"/>
      <c r="G114" s="55"/>
      <c r="H114" s="55"/>
      <c r="I114" s="47">
        <f t="shared" si="430"/>
        <v>0</v>
      </c>
      <c r="J114" s="47">
        <f t="shared" si="431"/>
        <v>0</v>
      </c>
      <c r="K114" s="47">
        <f t="shared" si="432"/>
        <v>0</v>
      </c>
      <c r="L114" s="47">
        <f t="shared" si="433"/>
        <v>0</v>
      </c>
      <c r="M114" s="47">
        <f t="shared" si="434"/>
        <v>0</v>
      </c>
      <c r="N114" s="47">
        <f t="shared" si="435"/>
        <v>0</v>
      </c>
      <c r="O114" s="47"/>
      <c r="P114" s="48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50">
        <f t="shared" si="436"/>
        <v>0</v>
      </c>
      <c r="AJ114" s="50">
        <f t="shared" si="437"/>
        <v>0</v>
      </c>
      <c r="AK114" s="35"/>
      <c r="AL114" s="49">
        <f t="shared" si="256"/>
        <v>0</v>
      </c>
      <c r="AM114" s="49">
        <f t="shared" si="257"/>
        <v>0</v>
      </c>
      <c r="AN114" s="49">
        <f t="shared" si="258"/>
        <v>0</v>
      </c>
      <c r="AO114" s="49">
        <f t="shared" si="259"/>
        <v>0</v>
      </c>
      <c r="AP114" s="49">
        <f t="shared" si="260"/>
        <v>0</v>
      </c>
      <c r="AQ114" s="49">
        <f t="shared" si="261"/>
        <v>0</v>
      </c>
      <c r="AR114" s="49">
        <f t="shared" si="262"/>
        <v>0</v>
      </c>
      <c r="AS114" s="49">
        <f t="shared" si="263"/>
        <v>0</v>
      </c>
      <c r="AT114" s="49">
        <f t="shared" si="264"/>
        <v>0</v>
      </c>
      <c r="AU114" s="49">
        <f t="shared" si="265"/>
        <v>0</v>
      </c>
      <c r="AV114" s="49">
        <f t="shared" si="266"/>
        <v>0</v>
      </c>
      <c r="AW114" s="49">
        <f t="shared" si="267"/>
        <v>0</v>
      </c>
      <c r="AX114" s="49">
        <f t="shared" si="268"/>
        <v>0</v>
      </c>
      <c r="AY114" s="49">
        <f t="shared" si="269"/>
        <v>0</v>
      </c>
      <c r="AZ114" s="49">
        <f t="shared" si="270"/>
        <v>0</v>
      </c>
      <c r="BA114" s="49">
        <f t="shared" si="271"/>
        <v>0</v>
      </c>
      <c r="BB114" s="49">
        <f t="shared" si="272"/>
        <v>0</v>
      </c>
      <c r="BC114" s="49">
        <f t="shared" si="273"/>
        <v>0</v>
      </c>
      <c r="BD114" s="49">
        <f t="shared" si="274"/>
        <v>0</v>
      </c>
      <c r="BE114" s="49">
        <f t="shared" si="275"/>
        <v>0</v>
      </c>
      <c r="BF114" s="49">
        <f t="shared" si="276"/>
        <v>0</v>
      </c>
      <c r="BG114" s="49">
        <f t="shared" si="277"/>
        <v>0</v>
      </c>
      <c r="BH114" s="49">
        <f t="shared" si="278"/>
        <v>0</v>
      </c>
      <c r="BI114" s="49">
        <f t="shared" si="279"/>
        <v>0</v>
      </c>
      <c r="BJ114" s="49">
        <f t="shared" si="280"/>
        <v>0</v>
      </c>
      <c r="BK114" s="49">
        <f t="shared" si="281"/>
        <v>0</v>
      </c>
      <c r="BL114" s="49">
        <f t="shared" si="282"/>
        <v>0</v>
      </c>
      <c r="BM114" s="49">
        <f t="shared" si="283"/>
        <v>0</v>
      </c>
      <c r="BN114" s="49">
        <f t="shared" si="284"/>
        <v>0</v>
      </c>
      <c r="BO114" s="49">
        <f t="shared" si="285"/>
        <v>0</v>
      </c>
      <c r="BP114" s="49">
        <f t="shared" si="286"/>
        <v>0</v>
      </c>
      <c r="BQ114" s="49">
        <f t="shared" si="287"/>
        <v>0</v>
      </c>
      <c r="BR114" s="49">
        <f t="shared" si="288"/>
        <v>0</v>
      </c>
      <c r="BS114" s="49">
        <f t="shared" si="289"/>
        <v>0</v>
      </c>
      <c r="BT114" s="49">
        <f t="shared" si="290"/>
        <v>0</v>
      </c>
      <c r="BU114" s="49">
        <f t="shared" si="291"/>
        <v>0</v>
      </c>
      <c r="BV114" s="35">
        <f t="shared" si="438"/>
        <v>0</v>
      </c>
      <c r="BW114" s="35">
        <f t="shared" si="439"/>
        <v>0</v>
      </c>
      <c r="BX114" s="35">
        <f t="shared" si="440"/>
        <v>0</v>
      </c>
      <c r="BY114" s="35">
        <f t="shared" si="441"/>
        <v>0</v>
      </c>
    </row>
    <row r="115" spans="1:77" x14ac:dyDescent="0.35">
      <c r="A115" s="51" t="s">
        <v>189</v>
      </c>
      <c r="B115" s="52" t="s">
        <v>112</v>
      </c>
      <c r="C115" s="53"/>
      <c r="D115" s="54"/>
      <c r="E115" s="54"/>
      <c r="F115" s="54"/>
      <c r="G115" s="55"/>
      <c r="H115" s="55"/>
      <c r="I115" s="47">
        <f t="shared" si="430"/>
        <v>0</v>
      </c>
      <c r="J115" s="47">
        <f t="shared" si="431"/>
        <v>0</v>
      </c>
      <c r="K115" s="47">
        <f t="shared" si="432"/>
        <v>0</v>
      </c>
      <c r="L115" s="47">
        <f t="shared" si="433"/>
        <v>0</v>
      </c>
      <c r="M115" s="47">
        <f t="shared" si="434"/>
        <v>0</v>
      </c>
      <c r="N115" s="47">
        <f t="shared" si="435"/>
        <v>0</v>
      </c>
      <c r="O115" s="47"/>
      <c r="P115" s="48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50">
        <f t="shared" si="436"/>
        <v>0</v>
      </c>
      <c r="AJ115" s="50">
        <f t="shared" si="437"/>
        <v>0</v>
      </c>
      <c r="AK115" s="35"/>
      <c r="AL115" s="49">
        <f t="shared" si="256"/>
        <v>0</v>
      </c>
      <c r="AM115" s="49">
        <f t="shared" si="257"/>
        <v>0</v>
      </c>
      <c r="AN115" s="49">
        <f t="shared" si="258"/>
        <v>0</v>
      </c>
      <c r="AO115" s="49">
        <f t="shared" si="259"/>
        <v>0</v>
      </c>
      <c r="AP115" s="49">
        <f t="shared" si="260"/>
        <v>0</v>
      </c>
      <c r="AQ115" s="49">
        <f t="shared" si="261"/>
        <v>0</v>
      </c>
      <c r="AR115" s="49">
        <f t="shared" si="262"/>
        <v>0</v>
      </c>
      <c r="AS115" s="49">
        <f t="shared" si="263"/>
        <v>0</v>
      </c>
      <c r="AT115" s="49">
        <f t="shared" si="264"/>
        <v>0</v>
      </c>
      <c r="AU115" s="49">
        <f t="shared" si="265"/>
        <v>0</v>
      </c>
      <c r="AV115" s="49">
        <f t="shared" si="266"/>
        <v>0</v>
      </c>
      <c r="AW115" s="49">
        <f t="shared" si="267"/>
        <v>0</v>
      </c>
      <c r="AX115" s="49">
        <f t="shared" si="268"/>
        <v>0</v>
      </c>
      <c r="AY115" s="49">
        <f t="shared" si="269"/>
        <v>0</v>
      </c>
      <c r="AZ115" s="49">
        <f t="shared" si="270"/>
        <v>0</v>
      </c>
      <c r="BA115" s="49">
        <f t="shared" si="271"/>
        <v>0</v>
      </c>
      <c r="BB115" s="49">
        <f t="shared" si="272"/>
        <v>0</v>
      </c>
      <c r="BC115" s="49">
        <f t="shared" si="273"/>
        <v>0</v>
      </c>
      <c r="BD115" s="49">
        <f t="shared" si="274"/>
        <v>0</v>
      </c>
      <c r="BE115" s="49">
        <f t="shared" si="275"/>
        <v>0</v>
      </c>
      <c r="BF115" s="49">
        <f t="shared" si="276"/>
        <v>0</v>
      </c>
      <c r="BG115" s="49">
        <f t="shared" si="277"/>
        <v>0</v>
      </c>
      <c r="BH115" s="49">
        <f t="shared" si="278"/>
        <v>0</v>
      </c>
      <c r="BI115" s="49">
        <f t="shared" si="279"/>
        <v>0</v>
      </c>
      <c r="BJ115" s="49">
        <f t="shared" si="280"/>
        <v>0</v>
      </c>
      <c r="BK115" s="49">
        <f t="shared" si="281"/>
        <v>0</v>
      </c>
      <c r="BL115" s="49">
        <f t="shared" si="282"/>
        <v>0</v>
      </c>
      <c r="BM115" s="49">
        <f t="shared" si="283"/>
        <v>0</v>
      </c>
      <c r="BN115" s="49">
        <f t="shared" si="284"/>
        <v>0</v>
      </c>
      <c r="BO115" s="49">
        <f t="shared" si="285"/>
        <v>0</v>
      </c>
      <c r="BP115" s="49">
        <f t="shared" si="286"/>
        <v>0</v>
      </c>
      <c r="BQ115" s="49">
        <f t="shared" si="287"/>
        <v>0</v>
      </c>
      <c r="BR115" s="49">
        <f t="shared" si="288"/>
        <v>0</v>
      </c>
      <c r="BS115" s="49">
        <f t="shared" si="289"/>
        <v>0</v>
      </c>
      <c r="BT115" s="49">
        <f t="shared" si="290"/>
        <v>0</v>
      </c>
      <c r="BU115" s="49">
        <f t="shared" si="291"/>
        <v>0</v>
      </c>
      <c r="BV115" s="35">
        <f t="shared" si="438"/>
        <v>0</v>
      </c>
      <c r="BW115" s="35">
        <f t="shared" si="439"/>
        <v>0</v>
      </c>
      <c r="BX115" s="35">
        <f t="shared" si="440"/>
        <v>0</v>
      </c>
      <c r="BY115" s="35">
        <f t="shared" si="441"/>
        <v>0</v>
      </c>
    </row>
    <row r="116" spans="1:77" x14ac:dyDescent="0.35">
      <c r="A116" s="51" t="s">
        <v>190</v>
      </c>
      <c r="B116" s="52" t="s">
        <v>114</v>
      </c>
      <c r="C116" s="53"/>
      <c r="D116" s="54"/>
      <c r="E116" s="54"/>
      <c r="F116" s="54"/>
      <c r="G116" s="55"/>
      <c r="H116" s="55"/>
      <c r="I116" s="47">
        <f t="shared" si="430"/>
        <v>0</v>
      </c>
      <c r="J116" s="47">
        <f t="shared" si="431"/>
        <v>0</v>
      </c>
      <c r="K116" s="47">
        <f t="shared" si="432"/>
        <v>0</v>
      </c>
      <c r="L116" s="47">
        <f t="shared" si="433"/>
        <v>0</v>
      </c>
      <c r="M116" s="47">
        <f t="shared" si="434"/>
        <v>0</v>
      </c>
      <c r="N116" s="47">
        <f t="shared" si="435"/>
        <v>0</v>
      </c>
      <c r="O116" s="47"/>
      <c r="P116" s="48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50">
        <f t="shared" si="436"/>
        <v>0</v>
      </c>
      <c r="AJ116" s="50">
        <f t="shared" si="437"/>
        <v>0</v>
      </c>
      <c r="AK116" s="35"/>
      <c r="AL116" s="49">
        <f t="shared" si="256"/>
        <v>0</v>
      </c>
      <c r="AM116" s="49">
        <f t="shared" si="257"/>
        <v>0</v>
      </c>
      <c r="AN116" s="49">
        <f t="shared" si="258"/>
        <v>0</v>
      </c>
      <c r="AO116" s="49">
        <f t="shared" si="259"/>
        <v>0</v>
      </c>
      <c r="AP116" s="49">
        <f t="shared" si="260"/>
        <v>0</v>
      </c>
      <c r="AQ116" s="49">
        <f t="shared" si="261"/>
        <v>0</v>
      </c>
      <c r="AR116" s="49">
        <f t="shared" si="262"/>
        <v>0</v>
      </c>
      <c r="AS116" s="49">
        <f t="shared" si="263"/>
        <v>0</v>
      </c>
      <c r="AT116" s="49">
        <f t="shared" si="264"/>
        <v>0</v>
      </c>
      <c r="AU116" s="49">
        <f t="shared" si="265"/>
        <v>0</v>
      </c>
      <c r="AV116" s="49">
        <f t="shared" si="266"/>
        <v>0</v>
      </c>
      <c r="AW116" s="49">
        <f t="shared" si="267"/>
        <v>0</v>
      </c>
      <c r="AX116" s="49">
        <f t="shared" si="268"/>
        <v>0</v>
      </c>
      <c r="AY116" s="49">
        <f t="shared" si="269"/>
        <v>0</v>
      </c>
      <c r="AZ116" s="49">
        <f t="shared" si="270"/>
        <v>0</v>
      </c>
      <c r="BA116" s="49">
        <f t="shared" si="271"/>
        <v>0</v>
      </c>
      <c r="BB116" s="49">
        <f t="shared" si="272"/>
        <v>0</v>
      </c>
      <c r="BC116" s="49">
        <f t="shared" si="273"/>
        <v>0</v>
      </c>
      <c r="BD116" s="49">
        <f t="shared" si="274"/>
        <v>0</v>
      </c>
      <c r="BE116" s="49">
        <f t="shared" si="275"/>
        <v>0</v>
      </c>
      <c r="BF116" s="49">
        <f t="shared" si="276"/>
        <v>0</v>
      </c>
      <c r="BG116" s="49">
        <f t="shared" si="277"/>
        <v>0</v>
      </c>
      <c r="BH116" s="49">
        <f t="shared" si="278"/>
        <v>0</v>
      </c>
      <c r="BI116" s="49">
        <f t="shared" si="279"/>
        <v>0</v>
      </c>
      <c r="BJ116" s="49">
        <f t="shared" si="280"/>
        <v>0</v>
      </c>
      <c r="BK116" s="49">
        <f t="shared" si="281"/>
        <v>0</v>
      </c>
      <c r="BL116" s="49">
        <f t="shared" si="282"/>
        <v>0</v>
      </c>
      <c r="BM116" s="49">
        <f t="shared" si="283"/>
        <v>0</v>
      </c>
      <c r="BN116" s="49">
        <f t="shared" si="284"/>
        <v>0</v>
      </c>
      <c r="BO116" s="49">
        <f t="shared" si="285"/>
        <v>0</v>
      </c>
      <c r="BP116" s="49">
        <f t="shared" si="286"/>
        <v>0</v>
      </c>
      <c r="BQ116" s="49">
        <f t="shared" si="287"/>
        <v>0</v>
      </c>
      <c r="BR116" s="49">
        <f t="shared" si="288"/>
        <v>0</v>
      </c>
      <c r="BS116" s="49">
        <f t="shared" si="289"/>
        <v>0</v>
      </c>
      <c r="BT116" s="49">
        <f t="shared" si="290"/>
        <v>0</v>
      </c>
      <c r="BU116" s="49">
        <f t="shared" si="291"/>
        <v>0</v>
      </c>
      <c r="BV116" s="35">
        <f t="shared" si="438"/>
        <v>0</v>
      </c>
      <c r="BW116" s="35">
        <f t="shared" si="439"/>
        <v>0</v>
      </c>
      <c r="BX116" s="35">
        <f t="shared" si="440"/>
        <v>0</v>
      </c>
      <c r="BY116" s="35">
        <f t="shared" si="441"/>
        <v>0</v>
      </c>
    </row>
    <row r="117" spans="1:77" x14ac:dyDescent="0.35">
      <c r="A117" s="51" t="s">
        <v>191</v>
      </c>
      <c r="B117" s="52" t="s">
        <v>116</v>
      </c>
      <c r="C117" s="53"/>
      <c r="D117" s="54"/>
      <c r="E117" s="54"/>
      <c r="F117" s="54"/>
      <c r="G117" s="55"/>
      <c r="H117" s="55"/>
      <c r="I117" s="47">
        <f t="shared" si="430"/>
        <v>0</v>
      </c>
      <c r="J117" s="47">
        <f t="shared" si="431"/>
        <v>0</v>
      </c>
      <c r="K117" s="47">
        <f t="shared" si="432"/>
        <v>0</v>
      </c>
      <c r="L117" s="47">
        <f t="shared" si="433"/>
        <v>0</v>
      </c>
      <c r="M117" s="47">
        <f t="shared" si="434"/>
        <v>0</v>
      </c>
      <c r="N117" s="47">
        <f t="shared" si="435"/>
        <v>0</v>
      </c>
      <c r="O117" s="47"/>
      <c r="P117" s="48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50">
        <f t="shared" si="436"/>
        <v>0</v>
      </c>
      <c r="AJ117" s="50">
        <f t="shared" si="437"/>
        <v>0</v>
      </c>
      <c r="AK117" s="35"/>
      <c r="AL117" s="49">
        <f t="shared" si="256"/>
        <v>0</v>
      </c>
      <c r="AM117" s="49">
        <f t="shared" si="257"/>
        <v>0</v>
      </c>
      <c r="AN117" s="49">
        <f t="shared" si="258"/>
        <v>0</v>
      </c>
      <c r="AO117" s="49">
        <f t="shared" si="259"/>
        <v>0</v>
      </c>
      <c r="AP117" s="49">
        <f t="shared" si="260"/>
        <v>0</v>
      </c>
      <c r="AQ117" s="49">
        <f t="shared" si="261"/>
        <v>0</v>
      </c>
      <c r="AR117" s="49">
        <f t="shared" si="262"/>
        <v>0</v>
      </c>
      <c r="AS117" s="49">
        <f t="shared" si="263"/>
        <v>0</v>
      </c>
      <c r="AT117" s="49">
        <f t="shared" si="264"/>
        <v>0</v>
      </c>
      <c r="AU117" s="49">
        <f t="shared" si="265"/>
        <v>0</v>
      </c>
      <c r="AV117" s="49">
        <f t="shared" si="266"/>
        <v>0</v>
      </c>
      <c r="AW117" s="49">
        <f t="shared" si="267"/>
        <v>0</v>
      </c>
      <c r="AX117" s="49">
        <f t="shared" si="268"/>
        <v>0</v>
      </c>
      <c r="AY117" s="49">
        <f t="shared" si="269"/>
        <v>0</v>
      </c>
      <c r="AZ117" s="49">
        <f t="shared" si="270"/>
        <v>0</v>
      </c>
      <c r="BA117" s="49">
        <f t="shared" si="271"/>
        <v>0</v>
      </c>
      <c r="BB117" s="49">
        <f t="shared" si="272"/>
        <v>0</v>
      </c>
      <c r="BC117" s="49">
        <f t="shared" si="273"/>
        <v>0</v>
      </c>
      <c r="BD117" s="49">
        <f t="shared" si="274"/>
        <v>0</v>
      </c>
      <c r="BE117" s="49">
        <f t="shared" si="275"/>
        <v>0</v>
      </c>
      <c r="BF117" s="49">
        <f t="shared" si="276"/>
        <v>0</v>
      </c>
      <c r="BG117" s="49">
        <f t="shared" si="277"/>
        <v>0</v>
      </c>
      <c r="BH117" s="49">
        <f t="shared" si="278"/>
        <v>0</v>
      </c>
      <c r="BI117" s="49">
        <f t="shared" si="279"/>
        <v>0</v>
      </c>
      <c r="BJ117" s="49">
        <f t="shared" si="280"/>
        <v>0</v>
      </c>
      <c r="BK117" s="49">
        <f t="shared" si="281"/>
        <v>0</v>
      </c>
      <c r="BL117" s="49">
        <f t="shared" si="282"/>
        <v>0</v>
      </c>
      <c r="BM117" s="49">
        <f t="shared" si="283"/>
        <v>0</v>
      </c>
      <c r="BN117" s="49">
        <f t="shared" si="284"/>
        <v>0</v>
      </c>
      <c r="BO117" s="49">
        <f t="shared" si="285"/>
        <v>0</v>
      </c>
      <c r="BP117" s="49">
        <f t="shared" si="286"/>
        <v>0</v>
      </c>
      <c r="BQ117" s="49">
        <f t="shared" si="287"/>
        <v>0</v>
      </c>
      <c r="BR117" s="49">
        <f t="shared" si="288"/>
        <v>0</v>
      </c>
      <c r="BS117" s="49">
        <f t="shared" si="289"/>
        <v>0</v>
      </c>
      <c r="BT117" s="49">
        <f t="shared" si="290"/>
        <v>0</v>
      </c>
      <c r="BU117" s="49">
        <f t="shared" si="291"/>
        <v>0</v>
      </c>
      <c r="BV117" s="35">
        <f t="shared" si="438"/>
        <v>0</v>
      </c>
      <c r="BW117" s="35">
        <f t="shared" si="439"/>
        <v>0</v>
      </c>
      <c r="BX117" s="35">
        <f t="shared" si="440"/>
        <v>0</v>
      </c>
      <c r="BY117" s="35">
        <f t="shared" si="441"/>
        <v>0</v>
      </c>
    </row>
    <row r="118" spans="1:77" x14ac:dyDescent="0.35">
      <c r="A118" s="51" t="s">
        <v>192</v>
      </c>
      <c r="B118" s="52" t="s">
        <v>118</v>
      </c>
      <c r="C118" s="53"/>
      <c r="D118" s="54"/>
      <c r="E118" s="54"/>
      <c r="F118" s="54"/>
      <c r="G118" s="55"/>
      <c r="H118" s="55"/>
      <c r="I118" s="47">
        <f t="shared" si="430"/>
        <v>0</v>
      </c>
      <c r="J118" s="47">
        <f t="shared" si="431"/>
        <v>0</v>
      </c>
      <c r="K118" s="47">
        <f t="shared" si="432"/>
        <v>0</v>
      </c>
      <c r="L118" s="47">
        <f t="shared" si="433"/>
        <v>0</v>
      </c>
      <c r="M118" s="47">
        <f t="shared" si="434"/>
        <v>0</v>
      </c>
      <c r="N118" s="47">
        <f t="shared" si="435"/>
        <v>0</v>
      </c>
      <c r="O118" s="47"/>
      <c r="P118" s="48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50">
        <f t="shared" si="436"/>
        <v>0</v>
      </c>
      <c r="AJ118" s="50">
        <f t="shared" si="437"/>
        <v>0</v>
      </c>
      <c r="AK118" s="35"/>
      <c r="AL118" s="49">
        <f t="shared" si="256"/>
        <v>0</v>
      </c>
      <c r="AM118" s="49">
        <f t="shared" si="257"/>
        <v>0</v>
      </c>
      <c r="AN118" s="49">
        <f t="shared" si="258"/>
        <v>0</v>
      </c>
      <c r="AO118" s="49">
        <f t="shared" si="259"/>
        <v>0</v>
      </c>
      <c r="AP118" s="49">
        <f t="shared" si="260"/>
        <v>0</v>
      </c>
      <c r="AQ118" s="49">
        <f t="shared" si="261"/>
        <v>0</v>
      </c>
      <c r="AR118" s="49">
        <f t="shared" si="262"/>
        <v>0</v>
      </c>
      <c r="AS118" s="49">
        <f t="shared" si="263"/>
        <v>0</v>
      </c>
      <c r="AT118" s="49">
        <f t="shared" si="264"/>
        <v>0</v>
      </c>
      <c r="AU118" s="49">
        <f t="shared" si="265"/>
        <v>0</v>
      </c>
      <c r="AV118" s="49">
        <f t="shared" si="266"/>
        <v>0</v>
      </c>
      <c r="AW118" s="49">
        <f t="shared" si="267"/>
        <v>0</v>
      </c>
      <c r="AX118" s="49">
        <f t="shared" si="268"/>
        <v>0</v>
      </c>
      <c r="AY118" s="49">
        <f t="shared" si="269"/>
        <v>0</v>
      </c>
      <c r="AZ118" s="49">
        <f t="shared" si="270"/>
        <v>0</v>
      </c>
      <c r="BA118" s="49">
        <f t="shared" si="271"/>
        <v>0</v>
      </c>
      <c r="BB118" s="49">
        <f t="shared" si="272"/>
        <v>0</v>
      </c>
      <c r="BC118" s="49">
        <f t="shared" si="273"/>
        <v>0</v>
      </c>
      <c r="BD118" s="49">
        <f t="shared" si="274"/>
        <v>0</v>
      </c>
      <c r="BE118" s="49">
        <f t="shared" si="275"/>
        <v>0</v>
      </c>
      <c r="BF118" s="49">
        <f t="shared" si="276"/>
        <v>0</v>
      </c>
      <c r="BG118" s="49">
        <f t="shared" si="277"/>
        <v>0</v>
      </c>
      <c r="BH118" s="49">
        <f t="shared" si="278"/>
        <v>0</v>
      </c>
      <c r="BI118" s="49">
        <f t="shared" si="279"/>
        <v>0</v>
      </c>
      <c r="BJ118" s="49">
        <f t="shared" si="280"/>
        <v>0</v>
      </c>
      <c r="BK118" s="49">
        <f t="shared" si="281"/>
        <v>0</v>
      </c>
      <c r="BL118" s="49">
        <f t="shared" si="282"/>
        <v>0</v>
      </c>
      <c r="BM118" s="49">
        <f t="shared" si="283"/>
        <v>0</v>
      </c>
      <c r="BN118" s="49">
        <f t="shared" si="284"/>
        <v>0</v>
      </c>
      <c r="BO118" s="49">
        <f t="shared" si="285"/>
        <v>0</v>
      </c>
      <c r="BP118" s="49">
        <f t="shared" si="286"/>
        <v>0</v>
      </c>
      <c r="BQ118" s="49">
        <f t="shared" si="287"/>
        <v>0</v>
      </c>
      <c r="BR118" s="49">
        <f t="shared" si="288"/>
        <v>0</v>
      </c>
      <c r="BS118" s="49">
        <f t="shared" si="289"/>
        <v>0</v>
      </c>
      <c r="BT118" s="49">
        <f t="shared" si="290"/>
        <v>0</v>
      </c>
      <c r="BU118" s="49">
        <f t="shared" si="291"/>
        <v>0</v>
      </c>
      <c r="BV118" s="35">
        <f t="shared" si="438"/>
        <v>0</v>
      </c>
      <c r="BW118" s="35">
        <f t="shared" si="439"/>
        <v>0</v>
      </c>
      <c r="BX118" s="35">
        <f t="shared" si="440"/>
        <v>0</v>
      </c>
      <c r="BY118" s="35">
        <f t="shared" si="441"/>
        <v>0</v>
      </c>
    </row>
    <row r="119" spans="1:77" s="10" customFormat="1" x14ac:dyDescent="0.35">
      <c r="A119" s="56"/>
      <c r="B119" s="57" t="s">
        <v>193</v>
      </c>
      <c r="C119" s="58"/>
      <c r="D119" s="59"/>
      <c r="E119" s="59"/>
      <c r="F119" s="60"/>
      <c r="G119" s="61">
        <f>IFERROR((K119+L119)/(I119+J119),0)</f>
        <v>0</v>
      </c>
      <c r="H119" s="61">
        <f>IFERROR((M119+N119)/(I119+J119),0)</f>
        <v>0</v>
      </c>
      <c r="I119" s="59">
        <f>ROUND(SUBTOTAL(9,I113:I118),0)</f>
        <v>0</v>
      </c>
      <c r="J119" s="59">
        <f t="shared" ref="J119" si="442">ROUND(SUBTOTAL(9,J113:J118),0)</f>
        <v>0</v>
      </c>
      <c r="K119" s="59">
        <f t="shared" ref="K119" si="443">ROUND(SUBTOTAL(9,K113:K118),0)</f>
        <v>0</v>
      </c>
      <c r="L119" s="59">
        <f t="shared" ref="L119" si="444">ROUND(SUBTOTAL(9,L113:L118),0)</f>
        <v>0</v>
      </c>
      <c r="M119" s="59">
        <f t="shared" ref="M119" si="445">ROUND(SUBTOTAL(9,M113:M118),0)</f>
        <v>0</v>
      </c>
      <c r="N119" s="59">
        <f t="shared" ref="N119:O119" si="446">ROUND(SUBTOTAL(9,N113:N118),0)</f>
        <v>0</v>
      </c>
      <c r="O119" s="59">
        <f t="shared" si="446"/>
        <v>0</v>
      </c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>
        <f t="shared" ref="AI119" si="447">ROUND(SUBTOTAL(9,AI113:AI118),0)</f>
        <v>0</v>
      </c>
      <c r="AJ119" s="59">
        <f t="shared" ref="AJ119" si="448">ROUND(SUBTOTAL(9,AJ113:AJ118),0)</f>
        <v>0</v>
      </c>
      <c r="AK119" s="59"/>
      <c r="AL119" s="59">
        <f t="shared" ref="AL119" si="449">ROUND(SUBTOTAL(9,AL113:AL118),0)</f>
        <v>0</v>
      </c>
      <c r="AM119" s="59">
        <f t="shared" ref="AM119" si="450">ROUND(SUBTOTAL(9,AM113:AM118),0)</f>
        <v>0</v>
      </c>
      <c r="AN119" s="59">
        <f t="shared" ref="AN119" si="451">ROUND(SUBTOTAL(9,AN113:AN118),0)</f>
        <v>0</v>
      </c>
      <c r="AO119" s="59">
        <f t="shared" ref="AO119" si="452">ROUND(SUBTOTAL(9,AO113:AO118),0)</f>
        <v>0</v>
      </c>
      <c r="AP119" s="59">
        <f t="shared" ref="AP119" si="453">ROUND(SUBTOTAL(9,AP113:AP118),0)</f>
        <v>0</v>
      </c>
      <c r="AQ119" s="59">
        <f t="shared" ref="AQ119" si="454">ROUND(SUBTOTAL(9,AQ113:AQ118),0)</f>
        <v>0</v>
      </c>
      <c r="AR119" s="59">
        <f t="shared" ref="AR119" si="455">ROUND(SUBTOTAL(9,AR113:AR118),0)</f>
        <v>0</v>
      </c>
      <c r="AS119" s="59">
        <f t="shared" ref="AS119" si="456">ROUND(SUBTOTAL(9,AS113:AS118),0)</f>
        <v>0</v>
      </c>
      <c r="AT119" s="59">
        <f t="shared" ref="AT119" si="457">ROUND(SUBTOTAL(9,AT113:AT118),0)</f>
        <v>0</v>
      </c>
      <c r="AU119" s="59">
        <f t="shared" ref="AU119" si="458">ROUND(SUBTOTAL(9,AU113:AU118),0)</f>
        <v>0</v>
      </c>
      <c r="AV119" s="59">
        <f t="shared" ref="AV119" si="459">ROUND(SUBTOTAL(9,AV113:AV118),0)</f>
        <v>0</v>
      </c>
      <c r="AW119" s="59">
        <f t="shared" ref="AW119" si="460">ROUND(SUBTOTAL(9,AW113:AW118),0)</f>
        <v>0</v>
      </c>
      <c r="AX119" s="59">
        <f t="shared" ref="AX119" si="461">ROUND(SUBTOTAL(9,AX113:AX118),0)</f>
        <v>0</v>
      </c>
      <c r="AY119" s="59">
        <f t="shared" ref="AY119" si="462">ROUND(SUBTOTAL(9,AY113:AY118),0)</f>
        <v>0</v>
      </c>
      <c r="AZ119" s="59">
        <f t="shared" ref="AZ119" si="463">ROUND(SUBTOTAL(9,AZ113:AZ118),0)</f>
        <v>0</v>
      </c>
      <c r="BA119" s="59">
        <f t="shared" ref="BA119" si="464">ROUND(SUBTOTAL(9,BA113:BA118),0)</f>
        <v>0</v>
      </c>
      <c r="BB119" s="59">
        <f t="shared" ref="BB119" si="465">ROUND(SUBTOTAL(9,BB113:BB118),0)</f>
        <v>0</v>
      </c>
      <c r="BC119" s="59">
        <f t="shared" ref="BC119" si="466">ROUND(SUBTOTAL(9,BC113:BC118),0)</f>
        <v>0</v>
      </c>
      <c r="BD119" s="59">
        <f t="shared" ref="BD119" si="467">ROUND(SUBTOTAL(9,BD113:BD118),0)</f>
        <v>0</v>
      </c>
      <c r="BE119" s="59">
        <f t="shared" ref="BE119" si="468">ROUND(SUBTOTAL(9,BE113:BE118),0)</f>
        <v>0</v>
      </c>
      <c r="BF119" s="59">
        <f t="shared" ref="BF119" si="469">ROUND(SUBTOTAL(9,BF113:BF118),0)</f>
        <v>0</v>
      </c>
      <c r="BG119" s="59">
        <f t="shared" ref="BG119" si="470">ROUND(SUBTOTAL(9,BG113:BG118),0)</f>
        <v>0</v>
      </c>
      <c r="BH119" s="59">
        <f t="shared" ref="BH119" si="471">ROUND(SUBTOTAL(9,BH113:BH118),0)</f>
        <v>0</v>
      </c>
      <c r="BI119" s="59">
        <f t="shared" ref="BI119" si="472">ROUND(SUBTOTAL(9,BI113:BI118),0)</f>
        <v>0</v>
      </c>
      <c r="BJ119" s="59">
        <f t="shared" ref="BJ119" si="473">ROUND(SUBTOTAL(9,BJ113:BJ118),0)</f>
        <v>0</v>
      </c>
      <c r="BK119" s="59">
        <f t="shared" ref="BK119" si="474">ROUND(SUBTOTAL(9,BK113:BK118),0)</f>
        <v>0</v>
      </c>
      <c r="BL119" s="59">
        <f t="shared" ref="BL119" si="475">ROUND(SUBTOTAL(9,BL113:BL118),0)</f>
        <v>0</v>
      </c>
      <c r="BM119" s="59">
        <f t="shared" ref="BM119" si="476">ROUND(SUBTOTAL(9,BM113:BM118),0)</f>
        <v>0</v>
      </c>
      <c r="BN119" s="59">
        <f t="shared" ref="BN119" si="477">ROUND(SUBTOTAL(9,BN113:BN118),0)</f>
        <v>0</v>
      </c>
      <c r="BO119" s="59">
        <f t="shared" ref="BO119" si="478">ROUND(SUBTOTAL(9,BO113:BO118),0)</f>
        <v>0</v>
      </c>
      <c r="BP119" s="59">
        <f t="shared" ref="BP119" si="479">ROUND(SUBTOTAL(9,BP113:BP118),0)</f>
        <v>0</v>
      </c>
      <c r="BQ119" s="59">
        <f t="shared" ref="BQ119" si="480">ROUND(SUBTOTAL(9,BQ113:BQ118),0)</f>
        <v>0</v>
      </c>
      <c r="BR119" s="59">
        <f t="shared" ref="BR119" si="481">ROUND(SUBTOTAL(9,BR113:BR118),0)</f>
        <v>0</v>
      </c>
      <c r="BS119" s="59">
        <f t="shared" ref="BS119" si="482">ROUND(SUBTOTAL(9,BS113:BS118),0)</f>
        <v>0</v>
      </c>
      <c r="BT119" s="59">
        <f t="shared" ref="BT119" si="483">ROUND(SUBTOTAL(9,BT113:BT118),0)</f>
        <v>0</v>
      </c>
      <c r="BU119" s="59">
        <f t="shared" ref="BU119" si="484">ROUND(SUBTOTAL(9,BU113:BU118),0)</f>
        <v>0</v>
      </c>
      <c r="BV119" s="59">
        <f t="shared" ref="BV119" si="485">ROUND(SUBTOTAL(9,BV113:BV118),0)</f>
        <v>0</v>
      </c>
      <c r="BW119" s="59">
        <f t="shared" ref="BW119" si="486">ROUND(SUBTOTAL(9,BW113:BW118),0)</f>
        <v>0</v>
      </c>
      <c r="BX119" s="59">
        <f t="shared" ref="BX119" si="487">ROUND(SUBTOTAL(9,BX113:BX118),0)</f>
        <v>0</v>
      </c>
      <c r="BY119" s="59">
        <f t="shared" ref="BY119" si="488">ROUND(SUBTOTAL(9,BY113:BY118),0)</f>
        <v>0</v>
      </c>
    </row>
    <row r="120" spans="1:77" x14ac:dyDescent="0.35">
      <c r="A120" s="64" t="s">
        <v>194</v>
      </c>
      <c r="B120" s="65" t="s">
        <v>195</v>
      </c>
      <c r="C120" s="66"/>
      <c r="D120" s="67"/>
      <c r="E120" s="67"/>
      <c r="F120" s="67"/>
      <c r="G120" s="68"/>
      <c r="H120" s="68"/>
      <c r="I120" s="47">
        <f t="shared" ref="I120:I125" si="489">IFERROR(ROUND((C120*D120*E120),0),0)</f>
        <v>0</v>
      </c>
      <c r="J120" s="47">
        <f t="shared" ref="J120:J125" si="490">IFERROR(ROUND((C120*D120*F120),0),0)</f>
        <v>0</v>
      </c>
      <c r="K120" s="47">
        <f t="shared" ref="K120:K125" si="491">IFERROR(ROUND(I120*G120,2),0)</f>
        <v>0</v>
      </c>
      <c r="L120" s="47">
        <f t="shared" ref="L120:L125" si="492">IFERROR(ROUND(J120*G120,2),0)</f>
        <v>0</v>
      </c>
      <c r="M120" s="47">
        <f t="shared" ref="M120:M125" si="493">IFERROR(ROUND(I120*H120,2),0)</f>
        <v>0</v>
      </c>
      <c r="N120" s="47">
        <f t="shared" ref="N120:N125" si="494">IFERROR(ROUND(J120*H120,2),0)</f>
        <v>0</v>
      </c>
      <c r="O120" s="47"/>
      <c r="P120" s="48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50">
        <f t="shared" ref="AI120:AI125" si="495">ROUND(SUM(Q120:AH120),2)</f>
        <v>0</v>
      </c>
      <c r="AJ120" s="50">
        <f t="shared" ref="AJ120:AJ125" si="496">ROUND(((E120+F120)*C120)-AI120,2)</f>
        <v>0</v>
      </c>
      <c r="AK120" s="35"/>
      <c r="AL120" s="49">
        <f t="shared" si="256"/>
        <v>0</v>
      </c>
      <c r="AM120" s="49">
        <f t="shared" si="257"/>
        <v>0</v>
      </c>
      <c r="AN120" s="49">
        <f t="shared" si="258"/>
        <v>0</v>
      </c>
      <c r="AO120" s="49">
        <f t="shared" si="259"/>
        <v>0</v>
      </c>
      <c r="AP120" s="49">
        <f t="shared" si="260"/>
        <v>0</v>
      </c>
      <c r="AQ120" s="49">
        <f t="shared" si="261"/>
        <v>0</v>
      </c>
      <c r="AR120" s="49">
        <f t="shared" si="262"/>
        <v>0</v>
      </c>
      <c r="AS120" s="49">
        <f t="shared" si="263"/>
        <v>0</v>
      </c>
      <c r="AT120" s="49">
        <f t="shared" si="264"/>
        <v>0</v>
      </c>
      <c r="AU120" s="49">
        <f t="shared" si="265"/>
        <v>0</v>
      </c>
      <c r="AV120" s="49">
        <f t="shared" si="266"/>
        <v>0</v>
      </c>
      <c r="AW120" s="49">
        <f t="shared" si="267"/>
        <v>0</v>
      </c>
      <c r="AX120" s="49">
        <f t="shared" si="268"/>
        <v>0</v>
      </c>
      <c r="AY120" s="49">
        <f t="shared" si="269"/>
        <v>0</v>
      </c>
      <c r="AZ120" s="49">
        <f t="shared" si="270"/>
        <v>0</v>
      </c>
      <c r="BA120" s="49">
        <f t="shared" si="271"/>
        <v>0</v>
      </c>
      <c r="BB120" s="49">
        <f t="shared" si="272"/>
        <v>0</v>
      </c>
      <c r="BC120" s="49">
        <f t="shared" si="273"/>
        <v>0</v>
      </c>
      <c r="BD120" s="49">
        <f t="shared" si="274"/>
        <v>0</v>
      </c>
      <c r="BE120" s="49">
        <f t="shared" si="275"/>
        <v>0</v>
      </c>
      <c r="BF120" s="49">
        <f t="shared" si="276"/>
        <v>0</v>
      </c>
      <c r="BG120" s="49">
        <f t="shared" si="277"/>
        <v>0</v>
      </c>
      <c r="BH120" s="49">
        <f t="shared" si="278"/>
        <v>0</v>
      </c>
      <c r="BI120" s="49">
        <f t="shared" si="279"/>
        <v>0</v>
      </c>
      <c r="BJ120" s="49">
        <f t="shared" si="280"/>
        <v>0</v>
      </c>
      <c r="BK120" s="49">
        <f t="shared" si="281"/>
        <v>0</v>
      </c>
      <c r="BL120" s="49">
        <f t="shared" si="282"/>
        <v>0</v>
      </c>
      <c r="BM120" s="49">
        <f t="shared" si="283"/>
        <v>0</v>
      </c>
      <c r="BN120" s="49">
        <f t="shared" si="284"/>
        <v>0</v>
      </c>
      <c r="BO120" s="49">
        <f t="shared" si="285"/>
        <v>0</v>
      </c>
      <c r="BP120" s="49">
        <f t="shared" si="286"/>
        <v>0</v>
      </c>
      <c r="BQ120" s="49">
        <f t="shared" si="287"/>
        <v>0</v>
      </c>
      <c r="BR120" s="49">
        <f t="shared" si="288"/>
        <v>0</v>
      </c>
      <c r="BS120" s="49">
        <f t="shared" si="289"/>
        <v>0</v>
      </c>
      <c r="BT120" s="49">
        <f t="shared" si="290"/>
        <v>0</v>
      </c>
      <c r="BU120" s="49">
        <f t="shared" si="291"/>
        <v>0</v>
      </c>
      <c r="BV120" s="35">
        <f t="shared" ref="BV120:BV125" si="497">ROUND(AL120+AN120+AP120+AR120+AT120+AV120+AX120+AZ120+BB120+BD120+BF120+BH120+BJ120+BL120+BN120+BP120+BR120+BT120,0)</f>
        <v>0</v>
      </c>
      <c r="BW120" s="35">
        <f t="shared" ref="BW120:BW125" si="498">ROUND(AM120+AO120+AQ120+AS120+AU120+AW120+AY120+BA120+BC120+BE120+BG120+BI120+BK120+BM120+BO120+BQ120+BS120+BU120,0)</f>
        <v>0</v>
      </c>
      <c r="BX120" s="35">
        <f t="shared" ref="BX120:BX125" si="499">ROUND((K120+L120)-BV120,0)</f>
        <v>0</v>
      </c>
      <c r="BY120" s="35">
        <f t="shared" ref="BY120:BY125" si="500">ROUND((M120+N120)-BW120,0)</f>
        <v>0</v>
      </c>
    </row>
    <row r="121" spans="1:77" x14ac:dyDescent="0.35">
      <c r="A121" s="51" t="s">
        <v>196</v>
      </c>
      <c r="B121" s="52" t="s">
        <v>110</v>
      </c>
      <c r="C121" s="53"/>
      <c r="D121" s="54"/>
      <c r="E121" s="54"/>
      <c r="F121" s="54"/>
      <c r="G121" s="55"/>
      <c r="H121" s="55"/>
      <c r="I121" s="47">
        <f t="shared" si="489"/>
        <v>0</v>
      </c>
      <c r="J121" s="47">
        <f t="shared" si="490"/>
        <v>0</v>
      </c>
      <c r="K121" s="47">
        <f t="shared" si="491"/>
        <v>0</v>
      </c>
      <c r="L121" s="47">
        <f t="shared" si="492"/>
        <v>0</v>
      </c>
      <c r="M121" s="47">
        <f t="shared" si="493"/>
        <v>0</v>
      </c>
      <c r="N121" s="47">
        <f t="shared" si="494"/>
        <v>0</v>
      </c>
      <c r="O121" s="47"/>
      <c r="P121" s="48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50">
        <f t="shared" si="495"/>
        <v>0</v>
      </c>
      <c r="AJ121" s="50">
        <f t="shared" si="496"/>
        <v>0</v>
      </c>
      <c r="AK121" s="35"/>
      <c r="AL121" s="49">
        <f t="shared" si="256"/>
        <v>0</v>
      </c>
      <c r="AM121" s="49">
        <f t="shared" si="257"/>
        <v>0</v>
      </c>
      <c r="AN121" s="49">
        <f t="shared" si="258"/>
        <v>0</v>
      </c>
      <c r="AO121" s="49">
        <f t="shared" si="259"/>
        <v>0</v>
      </c>
      <c r="AP121" s="49">
        <f t="shared" si="260"/>
        <v>0</v>
      </c>
      <c r="AQ121" s="49">
        <f t="shared" si="261"/>
        <v>0</v>
      </c>
      <c r="AR121" s="49">
        <f t="shared" si="262"/>
        <v>0</v>
      </c>
      <c r="AS121" s="49">
        <f t="shared" si="263"/>
        <v>0</v>
      </c>
      <c r="AT121" s="49">
        <f t="shared" si="264"/>
        <v>0</v>
      </c>
      <c r="AU121" s="49">
        <f t="shared" si="265"/>
        <v>0</v>
      </c>
      <c r="AV121" s="49">
        <f t="shared" si="266"/>
        <v>0</v>
      </c>
      <c r="AW121" s="49">
        <f t="shared" si="267"/>
        <v>0</v>
      </c>
      <c r="AX121" s="49">
        <f t="shared" si="268"/>
        <v>0</v>
      </c>
      <c r="AY121" s="49">
        <f t="shared" si="269"/>
        <v>0</v>
      </c>
      <c r="AZ121" s="49">
        <f t="shared" si="270"/>
        <v>0</v>
      </c>
      <c r="BA121" s="49">
        <f t="shared" si="271"/>
        <v>0</v>
      </c>
      <c r="BB121" s="49">
        <f t="shared" si="272"/>
        <v>0</v>
      </c>
      <c r="BC121" s="49">
        <f t="shared" si="273"/>
        <v>0</v>
      </c>
      <c r="BD121" s="49">
        <f t="shared" si="274"/>
        <v>0</v>
      </c>
      <c r="BE121" s="49">
        <f t="shared" si="275"/>
        <v>0</v>
      </c>
      <c r="BF121" s="49">
        <f t="shared" si="276"/>
        <v>0</v>
      </c>
      <c r="BG121" s="49">
        <f t="shared" si="277"/>
        <v>0</v>
      </c>
      <c r="BH121" s="49">
        <f t="shared" si="278"/>
        <v>0</v>
      </c>
      <c r="BI121" s="49">
        <f t="shared" si="279"/>
        <v>0</v>
      </c>
      <c r="BJ121" s="49">
        <f t="shared" si="280"/>
        <v>0</v>
      </c>
      <c r="BK121" s="49">
        <f t="shared" si="281"/>
        <v>0</v>
      </c>
      <c r="BL121" s="49">
        <f t="shared" si="282"/>
        <v>0</v>
      </c>
      <c r="BM121" s="49">
        <f t="shared" si="283"/>
        <v>0</v>
      </c>
      <c r="BN121" s="49">
        <f t="shared" si="284"/>
        <v>0</v>
      </c>
      <c r="BO121" s="49">
        <f t="shared" si="285"/>
        <v>0</v>
      </c>
      <c r="BP121" s="49">
        <f t="shared" si="286"/>
        <v>0</v>
      </c>
      <c r="BQ121" s="49">
        <f t="shared" si="287"/>
        <v>0</v>
      </c>
      <c r="BR121" s="49">
        <f t="shared" si="288"/>
        <v>0</v>
      </c>
      <c r="BS121" s="49">
        <f t="shared" si="289"/>
        <v>0</v>
      </c>
      <c r="BT121" s="49">
        <f t="shared" si="290"/>
        <v>0</v>
      </c>
      <c r="BU121" s="49">
        <f t="shared" si="291"/>
        <v>0</v>
      </c>
      <c r="BV121" s="35">
        <f t="shared" si="497"/>
        <v>0</v>
      </c>
      <c r="BW121" s="35">
        <f t="shared" si="498"/>
        <v>0</v>
      </c>
      <c r="BX121" s="35">
        <f t="shared" si="499"/>
        <v>0</v>
      </c>
      <c r="BY121" s="35">
        <f t="shared" si="500"/>
        <v>0</v>
      </c>
    </row>
    <row r="122" spans="1:77" x14ac:dyDescent="0.35">
      <c r="A122" s="51" t="s">
        <v>197</v>
      </c>
      <c r="B122" s="52" t="s">
        <v>112</v>
      </c>
      <c r="C122" s="53"/>
      <c r="D122" s="54"/>
      <c r="E122" s="54"/>
      <c r="F122" s="54"/>
      <c r="G122" s="55"/>
      <c r="H122" s="55"/>
      <c r="I122" s="47">
        <f t="shared" si="489"/>
        <v>0</v>
      </c>
      <c r="J122" s="47">
        <f t="shared" si="490"/>
        <v>0</v>
      </c>
      <c r="K122" s="47">
        <f t="shared" si="491"/>
        <v>0</v>
      </c>
      <c r="L122" s="47">
        <f t="shared" si="492"/>
        <v>0</v>
      </c>
      <c r="M122" s="47">
        <f t="shared" si="493"/>
        <v>0</v>
      </c>
      <c r="N122" s="47">
        <f t="shared" si="494"/>
        <v>0</v>
      </c>
      <c r="O122" s="47"/>
      <c r="P122" s="48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50">
        <f t="shared" si="495"/>
        <v>0</v>
      </c>
      <c r="AJ122" s="50">
        <f t="shared" si="496"/>
        <v>0</v>
      </c>
      <c r="AK122" s="35"/>
      <c r="AL122" s="49">
        <f t="shared" si="256"/>
        <v>0</v>
      </c>
      <c r="AM122" s="49">
        <f t="shared" si="257"/>
        <v>0</v>
      </c>
      <c r="AN122" s="49">
        <f t="shared" si="258"/>
        <v>0</v>
      </c>
      <c r="AO122" s="49">
        <f t="shared" si="259"/>
        <v>0</v>
      </c>
      <c r="AP122" s="49">
        <f t="shared" si="260"/>
        <v>0</v>
      </c>
      <c r="AQ122" s="49">
        <f t="shared" si="261"/>
        <v>0</v>
      </c>
      <c r="AR122" s="49">
        <f t="shared" si="262"/>
        <v>0</v>
      </c>
      <c r="AS122" s="49">
        <f t="shared" si="263"/>
        <v>0</v>
      </c>
      <c r="AT122" s="49">
        <f t="shared" si="264"/>
        <v>0</v>
      </c>
      <c r="AU122" s="49">
        <f t="shared" si="265"/>
        <v>0</v>
      </c>
      <c r="AV122" s="49">
        <f t="shared" si="266"/>
        <v>0</v>
      </c>
      <c r="AW122" s="49">
        <f t="shared" si="267"/>
        <v>0</v>
      </c>
      <c r="AX122" s="49">
        <f t="shared" si="268"/>
        <v>0</v>
      </c>
      <c r="AY122" s="49">
        <f t="shared" si="269"/>
        <v>0</v>
      </c>
      <c r="AZ122" s="49">
        <f t="shared" si="270"/>
        <v>0</v>
      </c>
      <c r="BA122" s="49">
        <f t="shared" si="271"/>
        <v>0</v>
      </c>
      <c r="BB122" s="49">
        <f t="shared" si="272"/>
        <v>0</v>
      </c>
      <c r="BC122" s="49">
        <f t="shared" si="273"/>
        <v>0</v>
      </c>
      <c r="BD122" s="49">
        <f t="shared" si="274"/>
        <v>0</v>
      </c>
      <c r="BE122" s="49">
        <f t="shared" si="275"/>
        <v>0</v>
      </c>
      <c r="BF122" s="49">
        <f t="shared" si="276"/>
        <v>0</v>
      </c>
      <c r="BG122" s="49">
        <f t="shared" si="277"/>
        <v>0</v>
      </c>
      <c r="BH122" s="49">
        <f t="shared" si="278"/>
        <v>0</v>
      </c>
      <c r="BI122" s="49">
        <f t="shared" si="279"/>
        <v>0</v>
      </c>
      <c r="BJ122" s="49">
        <f t="shared" si="280"/>
        <v>0</v>
      </c>
      <c r="BK122" s="49">
        <f t="shared" si="281"/>
        <v>0</v>
      </c>
      <c r="BL122" s="49">
        <f t="shared" si="282"/>
        <v>0</v>
      </c>
      <c r="BM122" s="49">
        <f t="shared" si="283"/>
        <v>0</v>
      </c>
      <c r="BN122" s="49">
        <f t="shared" si="284"/>
        <v>0</v>
      </c>
      <c r="BO122" s="49">
        <f t="shared" si="285"/>
        <v>0</v>
      </c>
      <c r="BP122" s="49">
        <f t="shared" si="286"/>
        <v>0</v>
      </c>
      <c r="BQ122" s="49">
        <f t="shared" si="287"/>
        <v>0</v>
      </c>
      <c r="BR122" s="49">
        <f t="shared" si="288"/>
        <v>0</v>
      </c>
      <c r="BS122" s="49">
        <f t="shared" si="289"/>
        <v>0</v>
      </c>
      <c r="BT122" s="49">
        <f t="shared" si="290"/>
        <v>0</v>
      </c>
      <c r="BU122" s="49">
        <f t="shared" si="291"/>
        <v>0</v>
      </c>
      <c r="BV122" s="35">
        <f t="shared" si="497"/>
        <v>0</v>
      </c>
      <c r="BW122" s="35">
        <f t="shared" si="498"/>
        <v>0</v>
      </c>
      <c r="BX122" s="35">
        <f t="shared" si="499"/>
        <v>0</v>
      </c>
      <c r="BY122" s="35">
        <f t="shared" si="500"/>
        <v>0</v>
      </c>
    </row>
    <row r="123" spans="1:77" x14ac:dyDescent="0.35">
      <c r="A123" s="51" t="s">
        <v>198</v>
      </c>
      <c r="B123" s="52" t="s">
        <v>114</v>
      </c>
      <c r="C123" s="53"/>
      <c r="D123" s="54"/>
      <c r="E123" s="54"/>
      <c r="F123" s="54"/>
      <c r="G123" s="55"/>
      <c r="H123" s="55"/>
      <c r="I123" s="47">
        <f t="shared" si="489"/>
        <v>0</v>
      </c>
      <c r="J123" s="47">
        <f t="shared" si="490"/>
        <v>0</v>
      </c>
      <c r="K123" s="47">
        <f t="shared" si="491"/>
        <v>0</v>
      </c>
      <c r="L123" s="47">
        <f t="shared" si="492"/>
        <v>0</v>
      </c>
      <c r="M123" s="47">
        <f t="shared" si="493"/>
        <v>0</v>
      </c>
      <c r="N123" s="47">
        <f t="shared" si="494"/>
        <v>0</v>
      </c>
      <c r="O123" s="47"/>
      <c r="P123" s="48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50">
        <f t="shared" si="495"/>
        <v>0</v>
      </c>
      <c r="AJ123" s="50">
        <f t="shared" si="496"/>
        <v>0</v>
      </c>
      <c r="AK123" s="35"/>
      <c r="AL123" s="49">
        <f t="shared" si="256"/>
        <v>0</v>
      </c>
      <c r="AM123" s="49">
        <f t="shared" si="257"/>
        <v>0</v>
      </c>
      <c r="AN123" s="49">
        <f t="shared" si="258"/>
        <v>0</v>
      </c>
      <c r="AO123" s="49">
        <f t="shared" si="259"/>
        <v>0</v>
      </c>
      <c r="AP123" s="49">
        <f t="shared" si="260"/>
        <v>0</v>
      </c>
      <c r="AQ123" s="49">
        <f t="shared" si="261"/>
        <v>0</v>
      </c>
      <c r="AR123" s="49">
        <f t="shared" si="262"/>
        <v>0</v>
      </c>
      <c r="AS123" s="49">
        <f t="shared" si="263"/>
        <v>0</v>
      </c>
      <c r="AT123" s="49">
        <f t="shared" si="264"/>
        <v>0</v>
      </c>
      <c r="AU123" s="49">
        <f t="shared" si="265"/>
        <v>0</v>
      </c>
      <c r="AV123" s="49">
        <f t="shared" si="266"/>
        <v>0</v>
      </c>
      <c r="AW123" s="49">
        <f t="shared" si="267"/>
        <v>0</v>
      </c>
      <c r="AX123" s="49">
        <f t="shared" si="268"/>
        <v>0</v>
      </c>
      <c r="AY123" s="49">
        <f t="shared" si="269"/>
        <v>0</v>
      </c>
      <c r="AZ123" s="49">
        <f t="shared" si="270"/>
        <v>0</v>
      </c>
      <c r="BA123" s="49">
        <f t="shared" si="271"/>
        <v>0</v>
      </c>
      <c r="BB123" s="49">
        <f t="shared" si="272"/>
        <v>0</v>
      </c>
      <c r="BC123" s="49">
        <f t="shared" si="273"/>
        <v>0</v>
      </c>
      <c r="BD123" s="49">
        <f t="shared" si="274"/>
        <v>0</v>
      </c>
      <c r="BE123" s="49">
        <f t="shared" si="275"/>
        <v>0</v>
      </c>
      <c r="BF123" s="49">
        <f t="shared" si="276"/>
        <v>0</v>
      </c>
      <c r="BG123" s="49">
        <f t="shared" si="277"/>
        <v>0</v>
      </c>
      <c r="BH123" s="49">
        <f t="shared" si="278"/>
        <v>0</v>
      </c>
      <c r="BI123" s="49">
        <f t="shared" si="279"/>
        <v>0</v>
      </c>
      <c r="BJ123" s="49">
        <f t="shared" si="280"/>
        <v>0</v>
      </c>
      <c r="BK123" s="49">
        <f t="shared" si="281"/>
        <v>0</v>
      </c>
      <c r="BL123" s="49">
        <f t="shared" si="282"/>
        <v>0</v>
      </c>
      <c r="BM123" s="49">
        <f t="shared" si="283"/>
        <v>0</v>
      </c>
      <c r="BN123" s="49">
        <f t="shared" si="284"/>
        <v>0</v>
      </c>
      <c r="BO123" s="49">
        <f t="shared" si="285"/>
        <v>0</v>
      </c>
      <c r="BP123" s="49">
        <f t="shared" si="286"/>
        <v>0</v>
      </c>
      <c r="BQ123" s="49">
        <f t="shared" si="287"/>
        <v>0</v>
      </c>
      <c r="BR123" s="49">
        <f t="shared" si="288"/>
        <v>0</v>
      </c>
      <c r="BS123" s="49">
        <f t="shared" si="289"/>
        <v>0</v>
      </c>
      <c r="BT123" s="49">
        <f t="shared" si="290"/>
        <v>0</v>
      </c>
      <c r="BU123" s="49">
        <f t="shared" si="291"/>
        <v>0</v>
      </c>
      <c r="BV123" s="35">
        <f t="shared" si="497"/>
        <v>0</v>
      </c>
      <c r="BW123" s="35">
        <f t="shared" si="498"/>
        <v>0</v>
      </c>
      <c r="BX123" s="35">
        <f t="shared" si="499"/>
        <v>0</v>
      </c>
      <c r="BY123" s="35">
        <f t="shared" si="500"/>
        <v>0</v>
      </c>
    </row>
    <row r="124" spans="1:77" x14ac:dyDescent="0.35">
      <c r="A124" s="51" t="s">
        <v>199</v>
      </c>
      <c r="B124" s="52" t="s">
        <v>116</v>
      </c>
      <c r="C124" s="53"/>
      <c r="D124" s="54"/>
      <c r="E124" s="54"/>
      <c r="F124" s="54"/>
      <c r="G124" s="55"/>
      <c r="H124" s="55"/>
      <c r="I124" s="47">
        <f t="shared" si="489"/>
        <v>0</v>
      </c>
      <c r="J124" s="47">
        <f t="shared" si="490"/>
        <v>0</v>
      </c>
      <c r="K124" s="47">
        <f t="shared" si="491"/>
        <v>0</v>
      </c>
      <c r="L124" s="47">
        <f t="shared" si="492"/>
        <v>0</v>
      </c>
      <c r="M124" s="47">
        <f t="shared" si="493"/>
        <v>0</v>
      </c>
      <c r="N124" s="47">
        <f t="shared" si="494"/>
        <v>0</v>
      </c>
      <c r="O124" s="47"/>
      <c r="P124" s="48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50">
        <f t="shared" si="495"/>
        <v>0</v>
      </c>
      <c r="AJ124" s="50">
        <f t="shared" si="496"/>
        <v>0</v>
      </c>
      <c r="AK124" s="35"/>
      <c r="AL124" s="49">
        <f t="shared" si="256"/>
        <v>0</v>
      </c>
      <c r="AM124" s="49">
        <f t="shared" si="257"/>
        <v>0</v>
      </c>
      <c r="AN124" s="49">
        <f t="shared" si="258"/>
        <v>0</v>
      </c>
      <c r="AO124" s="49">
        <f t="shared" si="259"/>
        <v>0</v>
      </c>
      <c r="AP124" s="49">
        <f t="shared" si="260"/>
        <v>0</v>
      </c>
      <c r="AQ124" s="49">
        <f t="shared" si="261"/>
        <v>0</v>
      </c>
      <c r="AR124" s="49">
        <f t="shared" si="262"/>
        <v>0</v>
      </c>
      <c r="AS124" s="49">
        <f t="shared" si="263"/>
        <v>0</v>
      </c>
      <c r="AT124" s="49">
        <f t="shared" si="264"/>
        <v>0</v>
      </c>
      <c r="AU124" s="49">
        <f t="shared" si="265"/>
        <v>0</v>
      </c>
      <c r="AV124" s="49">
        <f t="shared" si="266"/>
        <v>0</v>
      </c>
      <c r="AW124" s="49">
        <f t="shared" si="267"/>
        <v>0</v>
      </c>
      <c r="AX124" s="49">
        <f t="shared" si="268"/>
        <v>0</v>
      </c>
      <c r="AY124" s="49">
        <f t="shared" si="269"/>
        <v>0</v>
      </c>
      <c r="AZ124" s="49">
        <f t="shared" si="270"/>
        <v>0</v>
      </c>
      <c r="BA124" s="49">
        <f t="shared" si="271"/>
        <v>0</v>
      </c>
      <c r="BB124" s="49">
        <f t="shared" si="272"/>
        <v>0</v>
      </c>
      <c r="BC124" s="49">
        <f t="shared" si="273"/>
        <v>0</v>
      </c>
      <c r="BD124" s="49">
        <f t="shared" si="274"/>
        <v>0</v>
      </c>
      <c r="BE124" s="49">
        <f t="shared" si="275"/>
        <v>0</v>
      </c>
      <c r="BF124" s="49">
        <f t="shared" si="276"/>
        <v>0</v>
      </c>
      <c r="BG124" s="49">
        <f t="shared" si="277"/>
        <v>0</v>
      </c>
      <c r="BH124" s="49">
        <f t="shared" si="278"/>
        <v>0</v>
      </c>
      <c r="BI124" s="49">
        <f t="shared" si="279"/>
        <v>0</v>
      </c>
      <c r="BJ124" s="49">
        <f t="shared" si="280"/>
        <v>0</v>
      </c>
      <c r="BK124" s="49">
        <f t="shared" si="281"/>
        <v>0</v>
      </c>
      <c r="BL124" s="49">
        <f t="shared" si="282"/>
        <v>0</v>
      </c>
      <c r="BM124" s="49">
        <f t="shared" si="283"/>
        <v>0</v>
      </c>
      <c r="BN124" s="49">
        <f t="shared" si="284"/>
        <v>0</v>
      </c>
      <c r="BO124" s="49">
        <f t="shared" si="285"/>
        <v>0</v>
      </c>
      <c r="BP124" s="49">
        <f t="shared" si="286"/>
        <v>0</v>
      </c>
      <c r="BQ124" s="49">
        <f t="shared" si="287"/>
        <v>0</v>
      </c>
      <c r="BR124" s="49">
        <f t="shared" si="288"/>
        <v>0</v>
      </c>
      <c r="BS124" s="49">
        <f t="shared" si="289"/>
        <v>0</v>
      </c>
      <c r="BT124" s="49">
        <f t="shared" si="290"/>
        <v>0</v>
      </c>
      <c r="BU124" s="49">
        <f t="shared" si="291"/>
        <v>0</v>
      </c>
      <c r="BV124" s="35">
        <f t="shared" si="497"/>
        <v>0</v>
      </c>
      <c r="BW124" s="35">
        <f t="shared" si="498"/>
        <v>0</v>
      </c>
      <c r="BX124" s="35">
        <f t="shared" si="499"/>
        <v>0</v>
      </c>
      <c r="BY124" s="35">
        <f t="shared" si="500"/>
        <v>0</v>
      </c>
    </row>
    <row r="125" spans="1:77" x14ac:dyDescent="0.35">
      <c r="A125" s="51" t="s">
        <v>200</v>
      </c>
      <c r="B125" s="52" t="s">
        <v>118</v>
      </c>
      <c r="C125" s="53"/>
      <c r="D125" s="54"/>
      <c r="E125" s="54"/>
      <c r="F125" s="54"/>
      <c r="G125" s="55"/>
      <c r="H125" s="55"/>
      <c r="I125" s="47">
        <f t="shared" si="489"/>
        <v>0</v>
      </c>
      <c r="J125" s="47">
        <f t="shared" si="490"/>
        <v>0</v>
      </c>
      <c r="K125" s="47">
        <f t="shared" si="491"/>
        <v>0</v>
      </c>
      <c r="L125" s="47">
        <f t="shared" si="492"/>
        <v>0</v>
      </c>
      <c r="M125" s="47">
        <f t="shared" si="493"/>
        <v>0</v>
      </c>
      <c r="N125" s="47">
        <f t="shared" si="494"/>
        <v>0</v>
      </c>
      <c r="O125" s="47"/>
      <c r="P125" s="48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50">
        <f t="shared" si="495"/>
        <v>0</v>
      </c>
      <c r="AJ125" s="50">
        <f t="shared" si="496"/>
        <v>0</v>
      </c>
      <c r="AK125" s="35"/>
      <c r="AL125" s="49">
        <f t="shared" si="256"/>
        <v>0</v>
      </c>
      <c r="AM125" s="49">
        <f t="shared" si="257"/>
        <v>0</v>
      </c>
      <c r="AN125" s="49">
        <f t="shared" si="258"/>
        <v>0</v>
      </c>
      <c r="AO125" s="49">
        <f t="shared" si="259"/>
        <v>0</v>
      </c>
      <c r="AP125" s="49">
        <f t="shared" si="260"/>
        <v>0</v>
      </c>
      <c r="AQ125" s="49">
        <f t="shared" si="261"/>
        <v>0</v>
      </c>
      <c r="AR125" s="49">
        <f t="shared" si="262"/>
        <v>0</v>
      </c>
      <c r="AS125" s="49">
        <f t="shared" si="263"/>
        <v>0</v>
      </c>
      <c r="AT125" s="49">
        <f t="shared" si="264"/>
        <v>0</v>
      </c>
      <c r="AU125" s="49">
        <f t="shared" si="265"/>
        <v>0</v>
      </c>
      <c r="AV125" s="49">
        <f t="shared" si="266"/>
        <v>0</v>
      </c>
      <c r="AW125" s="49">
        <f t="shared" si="267"/>
        <v>0</v>
      </c>
      <c r="AX125" s="49">
        <f t="shared" si="268"/>
        <v>0</v>
      </c>
      <c r="AY125" s="49">
        <f t="shared" si="269"/>
        <v>0</v>
      </c>
      <c r="AZ125" s="49">
        <f t="shared" si="270"/>
        <v>0</v>
      </c>
      <c r="BA125" s="49">
        <f t="shared" si="271"/>
        <v>0</v>
      </c>
      <c r="BB125" s="49">
        <f t="shared" si="272"/>
        <v>0</v>
      </c>
      <c r="BC125" s="49">
        <f t="shared" si="273"/>
        <v>0</v>
      </c>
      <c r="BD125" s="49">
        <f t="shared" si="274"/>
        <v>0</v>
      </c>
      <c r="BE125" s="49">
        <f t="shared" si="275"/>
        <v>0</v>
      </c>
      <c r="BF125" s="49">
        <f t="shared" si="276"/>
        <v>0</v>
      </c>
      <c r="BG125" s="49">
        <f t="shared" si="277"/>
        <v>0</v>
      </c>
      <c r="BH125" s="49">
        <f t="shared" si="278"/>
        <v>0</v>
      </c>
      <c r="BI125" s="49">
        <f t="shared" si="279"/>
        <v>0</v>
      </c>
      <c r="BJ125" s="49">
        <f t="shared" si="280"/>
        <v>0</v>
      </c>
      <c r="BK125" s="49">
        <f t="shared" si="281"/>
        <v>0</v>
      </c>
      <c r="BL125" s="49">
        <f t="shared" si="282"/>
        <v>0</v>
      </c>
      <c r="BM125" s="49">
        <f t="shared" si="283"/>
        <v>0</v>
      </c>
      <c r="BN125" s="49">
        <f t="shared" si="284"/>
        <v>0</v>
      </c>
      <c r="BO125" s="49">
        <f t="shared" si="285"/>
        <v>0</v>
      </c>
      <c r="BP125" s="49">
        <f t="shared" si="286"/>
        <v>0</v>
      </c>
      <c r="BQ125" s="49">
        <f t="shared" si="287"/>
        <v>0</v>
      </c>
      <c r="BR125" s="49">
        <f t="shared" si="288"/>
        <v>0</v>
      </c>
      <c r="BS125" s="49">
        <f t="shared" si="289"/>
        <v>0</v>
      </c>
      <c r="BT125" s="49">
        <f t="shared" si="290"/>
        <v>0</v>
      </c>
      <c r="BU125" s="49">
        <f t="shared" si="291"/>
        <v>0</v>
      </c>
      <c r="BV125" s="35">
        <f t="shared" si="497"/>
        <v>0</v>
      </c>
      <c r="BW125" s="35">
        <f t="shared" si="498"/>
        <v>0</v>
      </c>
      <c r="BX125" s="35">
        <f t="shared" si="499"/>
        <v>0</v>
      </c>
      <c r="BY125" s="35">
        <f t="shared" si="500"/>
        <v>0</v>
      </c>
    </row>
    <row r="126" spans="1:77" s="10" customFormat="1" x14ac:dyDescent="0.35">
      <c r="A126" s="56"/>
      <c r="B126" s="57" t="s">
        <v>201</v>
      </c>
      <c r="C126" s="58"/>
      <c r="D126" s="59"/>
      <c r="E126" s="59"/>
      <c r="F126" s="60"/>
      <c r="G126" s="61">
        <f>IFERROR((K126+L126)/(I126+J126),0)</f>
        <v>0</v>
      </c>
      <c r="H126" s="61">
        <f>IFERROR((M126+N126)/(I126+J126),0)</f>
        <v>0</v>
      </c>
      <c r="I126" s="59">
        <f>ROUND(SUBTOTAL(9,I120:I125),0)</f>
        <v>0</v>
      </c>
      <c r="J126" s="59">
        <f t="shared" ref="J126" si="501">ROUND(SUBTOTAL(9,J120:J125),0)</f>
        <v>0</v>
      </c>
      <c r="K126" s="59">
        <f t="shared" ref="K126" si="502">ROUND(SUBTOTAL(9,K120:K125),0)</f>
        <v>0</v>
      </c>
      <c r="L126" s="59">
        <f t="shared" ref="L126" si="503">ROUND(SUBTOTAL(9,L120:L125),0)</f>
        <v>0</v>
      </c>
      <c r="M126" s="59">
        <f t="shared" ref="M126" si="504">ROUND(SUBTOTAL(9,M120:M125),0)</f>
        <v>0</v>
      </c>
      <c r="N126" s="59">
        <f t="shared" ref="N126:O126" si="505">ROUND(SUBTOTAL(9,N120:N125),0)</f>
        <v>0</v>
      </c>
      <c r="O126" s="59">
        <f t="shared" si="505"/>
        <v>0</v>
      </c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>
        <f t="shared" ref="AI126" si="506">ROUND(SUBTOTAL(9,AI120:AI125),0)</f>
        <v>0</v>
      </c>
      <c r="AJ126" s="59">
        <f t="shared" ref="AJ126" si="507">ROUND(SUBTOTAL(9,AJ120:AJ125),0)</f>
        <v>0</v>
      </c>
      <c r="AK126" s="59"/>
      <c r="AL126" s="59">
        <f t="shared" ref="AL126" si="508">ROUND(SUBTOTAL(9,AL120:AL125),0)</f>
        <v>0</v>
      </c>
      <c r="AM126" s="59">
        <f t="shared" ref="AM126" si="509">ROUND(SUBTOTAL(9,AM120:AM125),0)</f>
        <v>0</v>
      </c>
      <c r="AN126" s="59">
        <f t="shared" ref="AN126" si="510">ROUND(SUBTOTAL(9,AN120:AN125),0)</f>
        <v>0</v>
      </c>
      <c r="AO126" s="59">
        <f t="shared" ref="AO126" si="511">ROUND(SUBTOTAL(9,AO120:AO125),0)</f>
        <v>0</v>
      </c>
      <c r="AP126" s="59">
        <f t="shared" ref="AP126" si="512">ROUND(SUBTOTAL(9,AP120:AP125),0)</f>
        <v>0</v>
      </c>
      <c r="AQ126" s="59">
        <f t="shared" ref="AQ126" si="513">ROUND(SUBTOTAL(9,AQ120:AQ125),0)</f>
        <v>0</v>
      </c>
      <c r="AR126" s="59">
        <f t="shared" ref="AR126" si="514">ROUND(SUBTOTAL(9,AR120:AR125),0)</f>
        <v>0</v>
      </c>
      <c r="AS126" s="59">
        <f t="shared" ref="AS126" si="515">ROUND(SUBTOTAL(9,AS120:AS125),0)</f>
        <v>0</v>
      </c>
      <c r="AT126" s="59">
        <f t="shared" ref="AT126" si="516">ROUND(SUBTOTAL(9,AT120:AT125),0)</f>
        <v>0</v>
      </c>
      <c r="AU126" s="59">
        <f t="shared" ref="AU126" si="517">ROUND(SUBTOTAL(9,AU120:AU125),0)</f>
        <v>0</v>
      </c>
      <c r="AV126" s="59">
        <f t="shared" ref="AV126" si="518">ROUND(SUBTOTAL(9,AV120:AV125),0)</f>
        <v>0</v>
      </c>
      <c r="AW126" s="59">
        <f t="shared" ref="AW126" si="519">ROUND(SUBTOTAL(9,AW120:AW125),0)</f>
        <v>0</v>
      </c>
      <c r="AX126" s="59">
        <f t="shared" ref="AX126" si="520">ROUND(SUBTOTAL(9,AX120:AX125),0)</f>
        <v>0</v>
      </c>
      <c r="AY126" s="59">
        <f t="shared" ref="AY126" si="521">ROUND(SUBTOTAL(9,AY120:AY125),0)</f>
        <v>0</v>
      </c>
      <c r="AZ126" s="59">
        <f t="shared" ref="AZ126" si="522">ROUND(SUBTOTAL(9,AZ120:AZ125),0)</f>
        <v>0</v>
      </c>
      <c r="BA126" s="59">
        <f t="shared" ref="BA126" si="523">ROUND(SUBTOTAL(9,BA120:BA125),0)</f>
        <v>0</v>
      </c>
      <c r="BB126" s="59">
        <f t="shared" ref="BB126" si="524">ROUND(SUBTOTAL(9,BB120:BB125),0)</f>
        <v>0</v>
      </c>
      <c r="BC126" s="59">
        <f t="shared" ref="BC126" si="525">ROUND(SUBTOTAL(9,BC120:BC125),0)</f>
        <v>0</v>
      </c>
      <c r="BD126" s="59">
        <f t="shared" ref="BD126" si="526">ROUND(SUBTOTAL(9,BD120:BD125),0)</f>
        <v>0</v>
      </c>
      <c r="BE126" s="59">
        <f t="shared" ref="BE126" si="527">ROUND(SUBTOTAL(9,BE120:BE125),0)</f>
        <v>0</v>
      </c>
      <c r="BF126" s="59">
        <f t="shared" ref="BF126" si="528">ROUND(SUBTOTAL(9,BF120:BF125),0)</f>
        <v>0</v>
      </c>
      <c r="BG126" s="59">
        <f t="shared" ref="BG126" si="529">ROUND(SUBTOTAL(9,BG120:BG125),0)</f>
        <v>0</v>
      </c>
      <c r="BH126" s="59">
        <f t="shared" ref="BH126" si="530">ROUND(SUBTOTAL(9,BH120:BH125),0)</f>
        <v>0</v>
      </c>
      <c r="BI126" s="59">
        <f t="shared" ref="BI126" si="531">ROUND(SUBTOTAL(9,BI120:BI125),0)</f>
        <v>0</v>
      </c>
      <c r="BJ126" s="59">
        <f t="shared" ref="BJ126" si="532">ROUND(SUBTOTAL(9,BJ120:BJ125),0)</f>
        <v>0</v>
      </c>
      <c r="BK126" s="59">
        <f t="shared" ref="BK126" si="533">ROUND(SUBTOTAL(9,BK120:BK125),0)</f>
        <v>0</v>
      </c>
      <c r="BL126" s="59">
        <f t="shared" ref="BL126" si="534">ROUND(SUBTOTAL(9,BL120:BL125),0)</f>
        <v>0</v>
      </c>
      <c r="BM126" s="59">
        <f t="shared" ref="BM126" si="535">ROUND(SUBTOTAL(9,BM120:BM125),0)</f>
        <v>0</v>
      </c>
      <c r="BN126" s="59">
        <f t="shared" ref="BN126" si="536">ROUND(SUBTOTAL(9,BN120:BN125),0)</f>
        <v>0</v>
      </c>
      <c r="BO126" s="59">
        <f t="shared" ref="BO126" si="537">ROUND(SUBTOTAL(9,BO120:BO125),0)</f>
        <v>0</v>
      </c>
      <c r="BP126" s="59">
        <f t="shared" ref="BP126" si="538">ROUND(SUBTOTAL(9,BP120:BP125),0)</f>
        <v>0</v>
      </c>
      <c r="BQ126" s="59">
        <f t="shared" ref="BQ126" si="539">ROUND(SUBTOTAL(9,BQ120:BQ125),0)</f>
        <v>0</v>
      </c>
      <c r="BR126" s="59">
        <f t="shared" ref="BR126" si="540">ROUND(SUBTOTAL(9,BR120:BR125),0)</f>
        <v>0</v>
      </c>
      <c r="BS126" s="59">
        <f t="shared" ref="BS126" si="541">ROUND(SUBTOTAL(9,BS120:BS125),0)</f>
        <v>0</v>
      </c>
      <c r="BT126" s="59">
        <f t="shared" ref="BT126" si="542">ROUND(SUBTOTAL(9,BT120:BT125),0)</f>
        <v>0</v>
      </c>
      <c r="BU126" s="59">
        <f t="shared" ref="BU126" si="543">ROUND(SUBTOTAL(9,BU120:BU125),0)</f>
        <v>0</v>
      </c>
      <c r="BV126" s="59">
        <f t="shared" ref="BV126" si="544">ROUND(SUBTOTAL(9,BV120:BV125),0)</f>
        <v>0</v>
      </c>
      <c r="BW126" s="59">
        <f t="shared" ref="BW126" si="545">ROUND(SUBTOTAL(9,BW120:BW125),0)</f>
        <v>0</v>
      </c>
      <c r="BX126" s="59">
        <f t="shared" ref="BX126" si="546">ROUND(SUBTOTAL(9,BX120:BX125),0)</f>
        <v>0</v>
      </c>
      <c r="BY126" s="59">
        <f t="shared" ref="BY126" si="547">ROUND(SUBTOTAL(9,BY120:BY125),0)</f>
        <v>0</v>
      </c>
    </row>
    <row r="127" spans="1:77" x14ac:dyDescent="0.35">
      <c r="A127" s="64" t="s">
        <v>202</v>
      </c>
      <c r="B127" s="65" t="s">
        <v>203</v>
      </c>
      <c r="C127" s="66"/>
      <c r="D127" s="67"/>
      <c r="E127" s="67"/>
      <c r="F127" s="67"/>
      <c r="G127" s="68"/>
      <c r="H127" s="68"/>
      <c r="I127" s="47">
        <f t="shared" ref="I127:I132" si="548">IFERROR(ROUND((C127*D127*E127),0),0)</f>
        <v>0</v>
      </c>
      <c r="J127" s="47">
        <f t="shared" ref="J127:J132" si="549">IFERROR(ROUND((C127*D127*F127),0),0)</f>
        <v>0</v>
      </c>
      <c r="K127" s="47">
        <f t="shared" ref="K127:K132" si="550">IFERROR(ROUND(I127*G127,2),0)</f>
        <v>0</v>
      </c>
      <c r="L127" s="47">
        <f t="shared" ref="L127:L132" si="551">IFERROR(ROUND(J127*G127,2),0)</f>
        <v>0</v>
      </c>
      <c r="M127" s="47">
        <f t="shared" ref="M127:M132" si="552">IFERROR(ROUND(I127*H127,2),0)</f>
        <v>0</v>
      </c>
      <c r="N127" s="47">
        <f t="shared" ref="N127:N132" si="553">IFERROR(ROUND(J127*H127,2),0)</f>
        <v>0</v>
      </c>
      <c r="O127" s="47"/>
      <c r="P127" s="48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50">
        <f t="shared" ref="AI127:AI132" si="554">ROUND(SUM(Q127:AH127),2)</f>
        <v>0</v>
      </c>
      <c r="AJ127" s="50">
        <f t="shared" ref="AJ127:AJ132" si="555">ROUND(((E127+F127)*C127)-AI127,2)</f>
        <v>0</v>
      </c>
      <c r="AK127" s="35"/>
      <c r="AL127" s="49">
        <f t="shared" si="256"/>
        <v>0</v>
      </c>
      <c r="AM127" s="49">
        <f t="shared" si="257"/>
        <v>0</v>
      </c>
      <c r="AN127" s="49">
        <f t="shared" si="258"/>
        <v>0</v>
      </c>
      <c r="AO127" s="49">
        <f t="shared" si="259"/>
        <v>0</v>
      </c>
      <c r="AP127" s="49">
        <f t="shared" si="260"/>
        <v>0</v>
      </c>
      <c r="AQ127" s="49">
        <f t="shared" si="261"/>
        <v>0</v>
      </c>
      <c r="AR127" s="49">
        <f t="shared" si="262"/>
        <v>0</v>
      </c>
      <c r="AS127" s="49">
        <f t="shared" si="263"/>
        <v>0</v>
      </c>
      <c r="AT127" s="49">
        <f t="shared" si="264"/>
        <v>0</v>
      </c>
      <c r="AU127" s="49">
        <f t="shared" si="265"/>
        <v>0</v>
      </c>
      <c r="AV127" s="49">
        <f t="shared" si="266"/>
        <v>0</v>
      </c>
      <c r="AW127" s="49">
        <f t="shared" si="267"/>
        <v>0</v>
      </c>
      <c r="AX127" s="49">
        <f t="shared" si="268"/>
        <v>0</v>
      </c>
      <c r="AY127" s="49">
        <f t="shared" si="269"/>
        <v>0</v>
      </c>
      <c r="AZ127" s="49">
        <f t="shared" si="270"/>
        <v>0</v>
      </c>
      <c r="BA127" s="49">
        <f t="shared" si="271"/>
        <v>0</v>
      </c>
      <c r="BB127" s="49">
        <f t="shared" si="272"/>
        <v>0</v>
      </c>
      <c r="BC127" s="49">
        <f t="shared" si="273"/>
        <v>0</v>
      </c>
      <c r="BD127" s="49">
        <f t="shared" si="274"/>
        <v>0</v>
      </c>
      <c r="BE127" s="49">
        <f t="shared" si="275"/>
        <v>0</v>
      </c>
      <c r="BF127" s="49">
        <f t="shared" si="276"/>
        <v>0</v>
      </c>
      <c r="BG127" s="49">
        <f t="shared" si="277"/>
        <v>0</v>
      </c>
      <c r="BH127" s="49">
        <f t="shared" si="278"/>
        <v>0</v>
      </c>
      <c r="BI127" s="49">
        <f t="shared" si="279"/>
        <v>0</v>
      </c>
      <c r="BJ127" s="49">
        <f t="shared" si="280"/>
        <v>0</v>
      </c>
      <c r="BK127" s="49">
        <f t="shared" si="281"/>
        <v>0</v>
      </c>
      <c r="BL127" s="49">
        <f t="shared" si="282"/>
        <v>0</v>
      </c>
      <c r="BM127" s="49">
        <f t="shared" si="283"/>
        <v>0</v>
      </c>
      <c r="BN127" s="49">
        <f t="shared" si="284"/>
        <v>0</v>
      </c>
      <c r="BO127" s="49">
        <f t="shared" si="285"/>
        <v>0</v>
      </c>
      <c r="BP127" s="49">
        <f t="shared" si="286"/>
        <v>0</v>
      </c>
      <c r="BQ127" s="49">
        <f t="shared" si="287"/>
        <v>0</v>
      </c>
      <c r="BR127" s="49">
        <f t="shared" si="288"/>
        <v>0</v>
      </c>
      <c r="BS127" s="49">
        <f t="shared" si="289"/>
        <v>0</v>
      </c>
      <c r="BT127" s="49">
        <f t="shared" si="290"/>
        <v>0</v>
      </c>
      <c r="BU127" s="49">
        <f t="shared" si="291"/>
        <v>0</v>
      </c>
      <c r="BV127" s="35">
        <f t="shared" ref="BV127:BV132" si="556">ROUND(AL127+AN127+AP127+AR127+AT127+AV127+AX127+AZ127+BB127+BD127+BF127+BH127+BJ127+BL127+BN127+BP127+BR127+BT127,0)</f>
        <v>0</v>
      </c>
      <c r="BW127" s="35">
        <f t="shared" ref="BW127:BW132" si="557">ROUND(AM127+AO127+AQ127+AS127+AU127+AW127+AY127+BA127+BC127+BE127+BG127+BI127+BK127+BM127+BO127+BQ127+BS127+BU127,0)</f>
        <v>0</v>
      </c>
      <c r="BX127" s="35">
        <f t="shared" ref="BX127:BX132" si="558">ROUND((K127+L127)-BV127,0)</f>
        <v>0</v>
      </c>
      <c r="BY127" s="35">
        <f t="shared" ref="BY127:BY132" si="559">ROUND((M127+N127)-BW127,0)</f>
        <v>0</v>
      </c>
    </row>
    <row r="128" spans="1:77" x14ac:dyDescent="0.35">
      <c r="A128" s="51" t="s">
        <v>204</v>
      </c>
      <c r="B128" s="52" t="s">
        <v>110</v>
      </c>
      <c r="C128" s="53"/>
      <c r="D128" s="54"/>
      <c r="E128" s="54"/>
      <c r="F128" s="54"/>
      <c r="G128" s="55"/>
      <c r="H128" s="55"/>
      <c r="I128" s="47">
        <f t="shared" si="548"/>
        <v>0</v>
      </c>
      <c r="J128" s="47">
        <f t="shared" si="549"/>
        <v>0</v>
      </c>
      <c r="K128" s="47">
        <f t="shared" si="550"/>
        <v>0</v>
      </c>
      <c r="L128" s="47">
        <f t="shared" si="551"/>
        <v>0</v>
      </c>
      <c r="M128" s="47">
        <f t="shared" si="552"/>
        <v>0</v>
      </c>
      <c r="N128" s="47">
        <f t="shared" si="553"/>
        <v>0</v>
      </c>
      <c r="O128" s="47"/>
      <c r="P128" s="48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50">
        <f t="shared" si="554"/>
        <v>0</v>
      </c>
      <c r="AJ128" s="50">
        <f t="shared" si="555"/>
        <v>0</v>
      </c>
      <c r="AK128" s="35"/>
      <c r="AL128" s="49">
        <f t="shared" si="256"/>
        <v>0</v>
      </c>
      <c r="AM128" s="49">
        <f t="shared" si="257"/>
        <v>0</v>
      </c>
      <c r="AN128" s="49">
        <f t="shared" si="258"/>
        <v>0</v>
      </c>
      <c r="AO128" s="49">
        <f t="shared" si="259"/>
        <v>0</v>
      </c>
      <c r="AP128" s="49">
        <f t="shared" si="260"/>
        <v>0</v>
      </c>
      <c r="AQ128" s="49">
        <f t="shared" si="261"/>
        <v>0</v>
      </c>
      <c r="AR128" s="49">
        <f t="shared" si="262"/>
        <v>0</v>
      </c>
      <c r="AS128" s="49">
        <f t="shared" si="263"/>
        <v>0</v>
      </c>
      <c r="AT128" s="49">
        <f t="shared" si="264"/>
        <v>0</v>
      </c>
      <c r="AU128" s="49">
        <f t="shared" si="265"/>
        <v>0</v>
      </c>
      <c r="AV128" s="49">
        <f t="shared" si="266"/>
        <v>0</v>
      </c>
      <c r="AW128" s="49">
        <f t="shared" si="267"/>
        <v>0</v>
      </c>
      <c r="AX128" s="49">
        <f t="shared" si="268"/>
        <v>0</v>
      </c>
      <c r="AY128" s="49">
        <f t="shared" si="269"/>
        <v>0</v>
      </c>
      <c r="AZ128" s="49">
        <f t="shared" si="270"/>
        <v>0</v>
      </c>
      <c r="BA128" s="49">
        <f t="shared" si="271"/>
        <v>0</v>
      </c>
      <c r="BB128" s="49">
        <f t="shared" si="272"/>
        <v>0</v>
      </c>
      <c r="BC128" s="49">
        <f t="shared" si="273"/>
        <v>0</v>
      </c>
      <c r="BD128" s="49">
        <f t="shared" si="274"/>
        <v>0</v>
      </c>
      <c r="BE128" s="49">
        <f t="shared" si="275"/>
        <v>0</v>
      </c>
      <c r="BF128" s="49">
        <f t="shared" si="276"/>
        <v>0</v>
      </c>
      <c r="BG128" s="49">
        <f t="shared" si="277"/>
        <v>0</v>
      </c>
      <c r="BH128" s="49">
        <f t="shared" si="278"/>
        <v>0</v>
      </c>
      <c r="BI128" s="49">
        <f t="shared" si="279"/>
        <v>0</v>
      </c>
      <c r="BJ128" s="49">
        <f t="shared" si="280"/>
        <v>0</v>
      </c>
      <c r="BK128" s="49">
        <f t="shared" si="281"/>
        <v>0</v>
      </c>
      <c r="BL128" s="49">
        <f t="shared" si="282"/>
        <v>0</v>
      </c>
      <c r="BM128" s="49">
        <f t="shared" si="283"/>
        <v>0</v>
      </c>
      <c r="BN128" s="49">
        <f t="shared" si="284"/>
        <v>0</v>
      </c>
      <c r="BO128" s="49">
        <f t="shared" si="285"/>
        <v>0</v>
      </c>
      <c r="BP128" s="49">
        <f t="shared" si="286"/>
        <v>0</v>
      </c>
      <c r="BQ128" s="49">
        <f t="shared" si="287"/>
        <v>0</v>
      </c>
      <c r="BR128" s="49">
        <f t="shared" si="288"/>
        <v>0</v>
      </c>
      <c r="BS128" s="49">
        <f t="shared" si="289"/>
        <v>0</v>
      </c>
      <c r="BT128" s="49">
        <f t="shared" si="290"/>
        <v>0</v>
      </c>
      <c r="BU128" s="49">
        <f t="shared" si="291"/>
        <v>0</v>
      </c>
      <c r="BV128" s="35">
        <f t="shared" si="556"/>
        <v>0</v>
      </c>
      <c r="BW128" s="35">
        <f t="shared" si="557"/>
        <v>0</v>
      </c>
      <c r="BX128" s="35">
        <f t="shared" si="558"/>
        <v>0</v>
      </c>
      <c r="BY128" s="35">
        <f t="shared" si="559"/>
        <v>0</v>
      </c>
    </row>
    <row r="129" spans="1:77" x14ac:dyDescent="0.35">
      <c r="A129" s="51" t="s">
        <v>205</v>
      </c>
      <c r="B129" s="52" t="s">
        <v>112</v>
      </c>
      <c r="C129" s="53"/>
      <c r="D129" s="54"/>
      <c r="E129" s="54"/>
      <c r="F129" s="54"/>
      <c r="G129" s="55"/>
      <c r="H129" s="55"/>
      <c r="I129" s="47">
        <f t="shared" si="548"/>
        <v>0</v>
      </c>
      <c r="J129" s="47">
        <f t="shared" si="549"/>
        <v>0</v>
      </c>
      <c r="K129" s="47">
        <f t="shared" si="550"/>
        <v>0</v>
      </c>
      <c r="L129" s="47">
        <f t="shared" si="551"/>
        <v>0</v>
      </c>
      <c r="M129" s="47">
        <f t="shared" si="552"/>
        <v>0</v>
      </c>
      <c r="N129" s="47">
        <f t="shared" si="553"/>
        <v>0</v>
      </c>
      <c r="O129" s="47"/>
      <c r="P129" s="48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50">
        <f t="shared" si="554"/>
        <v>0</v>
      </c>
      <c r="AJ129" s="50">
        <f t="shared" si="555"/>
        <v>0</v>
      </c>
      <c r="AK129" s="35"/>
      <c r="AL129" s="49">
        <f t="shared" si="256"/>
        <v>0</v>
      </c>
      <c r="AM129" s="49">
        <f t="shared" si="257"/>
        <v>0</v>
      </c>
      <c r="AN129" s="49">
        <f t="shared" si="258"/>
        <v>0</v>
      </c>
      <c r="AO129" s="49">
        <f t="shared" si="259"/>
        <v>0</v>
      </c>
      <c r="AP129" s="49">
        <f t="shared" si="260"/>
        <v>0</v>
      </c>
      <c r="AQ129" s="49">
        <f t="shared" si="261"/>
        <v>0</v>
      </c>
      <c r="AR129" s="49">
        <f t="shared" si="262"/>
        <v>0</v>
      </c>
      <c r="AS129" s="49">
        <f t="shared" si="263"/>
        <v>0</v>
      </c>
      <c r="AT129" s="49">
        <f t="shared" si="264"/>
        <v>0</v>
      </c>
      <c r="AU129" s="49">
        <f t="shared" si="265"/>
        <v>0</v>
      </c>
      <c r="AV129" s="49">
        <f t="shared" si="266"/>
        <v>0</v>
      </c>
      <c r="AW129" s="49">
        <f t="shared" si="267"/>
        <v>0</v>
      </c>
      <c r="AX129" s="49">
        <f t="shared" si="268"/>
        <v>0</v>
      </c>
      <c r="AY129" s="49">
        <f t="shared" si="269"/>
        <v>0</v>
      </c>
      <c r="AZ129" s="49">
        <f t="shared" si="270"/>
        <v>0</v>
      </c>
      <c r="BA129" s="49">
        <f t="shared" si="271"/>
        <v>0</v>
      </c>
      <c r="BB129" s="49">
        <f t="shared" si="272"/>
        <v>0</v>
      </c>
      <c r="BC129" s="49">
        <f t="shared" si="273"/>
        <v>0</v>
      </c>
      <c r="BD129" s="49">
        <f t="shared" si="274"/>
        <v>0</v>
      </c>
      <c r="BE129" s="49">
        <f t="shared" si="275"/>
        <v>0</v>
      </c>
      <c r="BF129" s="49">
        <f t="shared" si="276"/>
        <v>0</v>
      </c>
      <c r="BG129" s="49">
        <f t="shared" si="277"/>
        <v>0</v>
      </c>
      <c r="BH129" s="49">
        <f t="shared" si="278"/>
        <v>0</v>
      </c>
      <c r="BI129" s="49">
        <f t="shared" si="279"/>
        <v>0</v>
      </c>
      <c r="BJ129" s="49">
        <f t="shared" si="280"/>
        <v>0</v>
      </c>
      <c r="BK129" s="49">
        <f t="shared" si="281"/>
        <v>0</v>
      </c>
      <c r="BL129" s="49">
        <f t="shared" si="282"/>
        <v>0</v>
      </c>
      <c r="BM129" s="49">
        <f t="shared" si="283"/>
        <v>0</v>
      </c>
      <c r="BN129" s="49">
        <f t="shared" si="284"/>
        <v>0</v>
      </c>
      <c r="BO129" s="49">
        <f t="shared" si="285"/>
        <v>0</v>
      </c>
      <c r="BP129" s="49">
        <f t="shared" si="286"/>
        <v>0</v>
      </c>
      <c r="BQ129" s="49">
        <f t="shared" si="287"/>
        <v>0</v>
      </c>
      <c r="BR129" s="49">
        <f t="shared" si="288"/>
        <v>0</v>
      </c>
      <c r="BS129" s="49">
        <f t="shared" si="289"/>
        <v>0</v>
      </c>
      <c r="BT129" s="49">
        <f t="shared" si="290"/>
        <v>0</v>
      </c>
      <c r="BU129" s="49">
        <f t="shared" si="291"/>
        <v>0</v>
      </c>
      <c r="BV129" s="35">
        <f t="shared" si="556"/>
        <v>0</v>
      </c>
      <c r="BW129" s="35">
        <f t="shared" si="557"/>
        <v>0</v>
      </c>
      <c r="BX129" s="35">
        <f t="shared" si="558"/>
        <v>0</v>
      </c>
      <c r="BY129" s="35">
        <f t="shared" si="559"/>
        <v>0</v>
      </c>
    </row>
    <row r="130" spans="1:77" x14ac:dyDescent="0.35">
      <c r="A130" s="51" t="s">
        <v>206</v>
      </c>
      <c r="B130" s="52" t="s">
        <v>114</v>
      </c>
      <c r="C130" s="53"/>
      <c r="D130" s="54"/>
      <c r="E130" s="54"/>
      <c r="F130" s="54"/>
      <c r="G130" s="55"/>
      <c r="H130" s="55"/>
      <c r="I130" s="47">
        <f t="shared" si="548"/>
        <v>0</v>
      </c>
      <c r="J130" s="47">
        <f t="shared" si="549"/>
        <v>0</v>
      </c>
      <c r="K130" s="47">
        <f t="shared" si="550"/>
        <v>0</v>
      </c>
      <c r="L130" s="47">
        <f t="shared" si="551"/>
        <v>0</v>
      </c>
      <c r="M130" s="47">
        <f t="shared" si="552"/>
        <v>0</v>
      </c>
      <c r="N130" s="47">
        <f t="shared" si="553"/>
        <v>0</v>
      </c>
      <c r="O130" s="47"/>
      <c r="P130" s="48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50">
        <f t="shared" si="554"/>
        <v>0</v>
      </c>
      <c r="AJ130" s="50">
        <f t="shared" si="555"/>
        <v>0</v>
      </c>
      <c r="AK130" s="35"/>
      <c r="AL130" s="49">
        <f t="shared" si="256"/>
        <v>0</v>
      </c>
      <c r="AM130" s="49">
        <f t="shared" si="257"/>
        <v>0</v>
      </c>
      <c r="AN130" s="49">
        <f t="shared" si="258"/>
        <v>0</v>
      </c>
      <c r="AO130" s="49">
        <f t="shared" si="259"/>
        <v>0</v>
      </c>
      <c r="AP130" s="49">
        <f t="shared" si="260"/>
        <v>0</v>
      </c>
      <c r="AQ130" s="49">
        <f t="shared" si="261"/>
        <v>0</v>
      </c>
      <c r="AR130" s="49">
        <f t="shared" si="262"/>
        <v>0</v>
      </c>
      <c r="AS130" s="49">
        <f t="shared" si="263"/>
        <v>0</v>
      </c>
      <c r="AT130" s="49">
        <f t="shared" si="264"/>
        <v>0</v>
      </c>
      <c r="AU130" s="49">
        <f t="shared" si="265"/>
        <v>0</v>
      </c>
      <c r="AV130" s="49">
        <f t="shared" si="266"/>
        <v>0</v>
      </c>
      <c r="AW130" s="49">
        <f t="shared" si="267"/>
        <v>0</v>
      </c>
      <c r="AX130" s="49">
        <f t="shared" si="268"/>
        <v>0</v>
      </c>
      <c r="AY130" s="49">
        <f t="shared" si="269"/>
        <v>0</v>
      </c>
      <c r="AZ130" s="49">
        <f t="shared" si="270"/>
        <v>0</v>
      </c>
      <c r="BA130" s="49">
        <f t="shared" si="271"/>
        <v>0</v>
      </c>
      <c r="BB130" s="49">
        <f t="shared" si="272"/>
        <v>0</v>
      </c>
      <c r="BC130" s="49">
        <f t="shared" si="273"/>
        <v>0</v>
      </c>
      <c r="BD130" s="49">
        <f t="shared" si="274"/>
        <v>0</v>
      </c>
      <c r="BE130" s="49">
        <f t="shared" si="275"/>
        <v>0</v>
      </c>
      <c r="BF130" s="49">
        <f t="shared" si="276"/>
        <v>0</v>
      </c>
      <c r="BG130" s="49">
        <f t="shared" si="277"/>
        <v>0</v>
      </c>
      <c r="BH130" s="49">
        <f t="shared" si="278"/>
        <v>0</v>
      </c>
      <c r="BI130" s="49">
        <f t="shared" si="279"/>
        <v>0</v>
      </c>
      <c r="BJ130" s="49">
        <f t="shared" si="280"/>
        <v>0</v>
      </c>
      <c r="BK130" s="49">
        <f t="shared" si="281"/>
        <v>0</v>
      </c>
      <c r="BL130" s="49">
        <f t="shared" si="282"/>
        <v>0</v>
      </c>
      <c r="BM130" s="49">
        <f t="shared" si="283"/>
        <v>0</v>
      </c>
      <c r="BN130" s="49">
        <f t="shared" si="284"/>
        <v>0</v>
      </c>
      <c r="BO130" s="49">
        <f t="shared" si="285"/>
        <v>0</v>
      </c>
      <c r="BP130" s="49">
        <f t="shared" si="286"/>
        <v>0</v>
      </c>
      <c r="BQ130" s="49">
        <f t="shared" si="287"/>
        <v>0</v>
      </c>
      <c r="BR130" s="49">
        <f t="shared" si="288"/>
        <v>0</v>
      </c>
      <c r="BS130" s="49">
        <f t="shared" si="289"/>
        <v>0</v>
      </c>
      <c r="BT130" s="49">
        <f t="shared" si="290"/>
        <v>0</v>
      </c>
      <c r="BU130" s="49">
        <f t="shared" si="291"/>
        <v>0</v>
      </c>
      <c r="BV130" s="35">
        <f t="shared" si="556"/>
        <v>0</v>
      </c>
      <c r="BW130" s="35">
        <f t="shared" si="557"/>
        <v>0</v>
      </c>
      <c r="BX130" s="35">
        <f t="shared" si="558"/>
        <v>0</v>
      </c>
      <c r="BY130" s="35">
        <f t="shared" si="559"/>
        <v>0</v>
      </c>
    </row>
    <row r="131" spans="1:77" x14ac:dyDescent="0.35">
      <c r="A131" s="51" t="s">
        <v>207</v>
      </c>
      <c r="B131" s="52" t="s">
        <v>116</v>
      </c>
      <c r="C131" s="53"/>
      <c r="D131" s="54"/>
      <c r="E131" s="54"/>
      <c r="F131" s="54"/>
      <c r="G131" s="55"/>
      <c r="H131" s="55"/>
      <c r="I131" s="47">
        <f t="shared" si="548"/>
        <v>0</v>
      </c>
      <c r="J131" s="47">
        <f t="shared" si="549"/>
        <v>0</v>
      </c>
      <c r="K131" s="47">
        <f t="shared" si="550"/>
        <v>0</v>
      </c>
      <c r="L131" s="47">
        <f t="shared" si="551"/>
        <v>0</v>
      </c>
      <c r="M131" s="47">
        <f t="shared" si="552"/>
        <v>0</v>
      </c>
      <c r="N131" s="47">
        <f t="shared" si="553"/>
        <v>0</v>
      </c>
      <c r="O131" s="47"/>
      <c r="P131" s="48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50">
        <f t="shared" si="554"/>
        <v>0</v>
      </c>
      <c r="AJ131" s="50">
        <f t="shared" si="555"/>
        <v>0</v>
      </c>
      <c r="AK131" s="35"/>
      <c r="AL131" s="49">
        <f t="shared" si="256"/>
        <v>0</v>
      </c>
      <c r="AM131" s="49">
        <f t="shared" si="257"/>
        <v>0</v>
      </c>
      <c r="AN131" s="49">
        <f t="shared" si="258"/>
        <v>0</v>
      </c>
      <c r="AO131" s="49">
        <f t="shared" si="259"/>
        <v>0</v>
      </c>
      <c r="AP131" s="49">
        <f t="shared" si="260"/>
        <v>0</v>
      </c>
      <c r="AQ131" s="49">
        <f t="shared" si="261"/>
        <v>0</v>
      </c>
      <c r="AR131" s="49">
        <f t="shared" si="262"/>
        <v>0</v>
      </c>
      <c r="AS131" s="49">
        <f t="shared" si="263"/>
        <v>0</v>
      </c>
      <c r="AT131" s="49">
        <f t="shared" si="264"/>
        <v>0</v>
      </c>
      <c r="AU131" s="49">
        <f t="shared" si="265"/>
        <v>0</v>
      </c>
      <c r="AV131" s="49">
        <f t="shared" si="266"/>
        <v>0</v>
      </c>
      <c r="AW131" s="49">
        <f t="shared" si="267"/>
        <v>0</v>
      </c>
      <c r="AX131" s="49">
        <f t="shared" si="268"/>
        <v>0</v>
      </c>
      <c r="AY131" s="49">
        <f t="shared" si="269"/>
        <v>0</v>
      </c>
      <c r="AZ131" s="49">
        <f t="shared" si="270"/>
        <v>0</v>
      </c>
      <c r="BA131" s="49">
        <f t="shared" si="271"/>
        <v>0</v>
      </c>
      <c r="BB131" s="49">
        <f t="shared" si="272"/>
        <v>0</v>
      </c>
      <c r="BC131" s="49">
        <f t="shared" si="273"/>
        <v>0</v>
      </c>
      <c r="BD131" s="49">
        <f t="shared" si="274"/>
        <v>0</v>
      </c>
      <c r="BE131" s="49">
        <f t="shared" si="275"/>
        <v>0</v>
      </c>
      <c r="BF131" s="49">
        <f t="shared" si="276"/>
        <v>0</v>
      </c>
      <c r="BG131" s="49">
        <f t="shared" si="277"/>
        <v>0</v>
      </c>
      <c r="BH131" s="49">
        <f t="shared" si="278"/>
        <v>0</v>
      </c>
      <c r="BI131" s="49">
        <f t="shared" si="279"/>
        <v>0</v>
      </c>
      <c r="BJ131" s="49">
        <f t="shared" si="280"/>
        <v>0</v>
      </c>
      <c r="BK131" s="49">
        <f t="shared" si="281"/>
        <v>0</v>
      </c>
      <c r="BL131" s="49">
        <f t="shared" si="282"/>
        <v>0</v>
      </c>
      <c r="BM131" s="49">
        <f t="shared" si="283"/>
        <v>0</v>
      </c>
      <c r="BN131" s="49">
        <f t="shared" si="284"/>
        <v>0</v>
      </c>
      <c r="BO131" s="49">
        <f t="shared" si="285"/>
        <v>0</v>
      </c>
      <c r="BP131" s="49">
        <f t="shared" si="286"/>
        <v>0</v>
      </c>
      <c r="BQ131" s="49">
        <f t="shared" si="287"/>
        <v>0</v>
      </c>
      <c r="BR131" s="49">
        <f t="shared" si="288"/>
        <v>0</v>
      </c>
      <c r="BS131" s="49">
        <f t="shared" si="289"/>
        <v>0</v>
      </c>
      <c r="BT131" s="49">
        <f t="shared" si="290"/>
        <v>0</v>
      </c>
      <c r="BU131" s="49">
        <f t="shared" si="291"/>
        <v>0</v>
      </c>
      <c r="BV131" s="35">
        <f t="shared" si="556"/>
        <v>0</v>
      </c>
      <c r="BW131" s="35">
        <f t="shared" si="557"/>
        <v>0</v>
      </c>
      <c r="BX131" s="35">
        <f t="shared" si="558"/>
        <v>0</v>
      </c>
      <c r="BY131" s="35">
        <f t="shared" si="559"/>
        <v>0</v>
      </c>
    </row>
    <row r="132" spans="1:77" x14ac:dyDescent="0.35">
      <c r="A132" s="51" t="s">
        <v>208</v>
      </c>
      <c r="B132" s="52" t="s">
        <v>118</v>
      </c>
      <c r="C132" s="53"/>
      <c r="D132" s="54"/>
      <c r="E132" s="54"/>
      <c r="F132" s="54"/>
      <c r="G132" s="55"/>
      <c r="H132" s="55"/>
      <c r="I132" s="47">
        <f t="shared" si="548"/>
        <v>0</v>
      </c>
      <c r="J132" s="47">
        <f t="shared" si="549"/>
        <v>0</v>
      </c>
      <c r="K132" s="47">
        <f t="shared" si="550"/>
        <v>0</v>
      </c>
      <c r="L132" s="47">
        <f t="shared" si="551"/>
        <v>0</v>
      </c>
      <c r="M132" s="47">
        <f t="shared" si="552"/>
        <v>0</v>
      </c>
      <c r="N132" s="47">
        <f t="shared" si="553"/>
        <v>0</v>
      </c>
      <c r="O132" s="47"/>
      <c r="P132" s="48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50">
        <f t="shared" si="554"/>
        <v>0</v>
      </c>
      <c r="AJ132" s="50">
        <f t="shared" si="555"/>
        <v>0</v>
      </c>
      <c r="AK132" s="35"/>
      <c r="AL132" s="49">
        <f t="shared" si="256"/>
        <v>0</v>
      </c>
      <c r="AM132" s="49">
        <f t="shared" si="257"/>
        <v>0</v>
      </c>
      <c r="AN132" s="49">
        <f t="shared" si="258"/>
        <v>0</v>
      </c>
      <c r="AO132" s="49">
        <f t="shared" si="259"/>
        <v>0</v>
      </c>
      <c r="AP132" s="49">
        <f t="shared" si="260"/>
        <v>0</v>
      </c>
      <c r="AQ132" s="49">
        <f t="shared" si="261"/>
        <v>0</v>
      </c>
      <c r="AR132" s="49">
        <f t="shared" si="262"/>
        <v>0</v>
      </c>
      <c r="AS132" s="49">
        <f t="shared" si="263"/>
        <v>0</v>
      </c>
      <c r="AT132" s="49">
        <f t="shared" si="264"/>
        <v>0</v>
      </c>
      <c r="AU132" s="49">
        <f t="shared" si="265"/>
        <v>0</v>
      </c>
      <c r="AV132" s="49">
        <f t="shared" si="266"/>
        <v>0</v>
      </c>
      <c r="AW132" s="49">
        <f t="shared" si="267"/>
        <v>0</v>
      </c>
      <c r="AX132" s="49">
        <f t="shared" si="268"/>
        <v>0</v>
      </c>
      <c r="AY132" s="49">
        <f t="shared" si="269"/>
        <v>0</v>
      </c>
      <c r="AZ132" s="49">
        <f t="shared" si="270"/>
        <v>0</v>
      </c>
      <c r="BA132" s="49">
        <f t="shared" si="271"/>
        <v>0</v>
      </c>
      <c r="BB132" s="49">
        <f t="shared" si="272"/>
        <v>0</v>
      </c>
      <c r="BC132" s="49">
        <f t="shared" si="273"/>
        <v>0</v>
      </c>
      <c r="BD132" s="49">
        <f t="shared" si="274"/>
        <v>0</v>
      </c>
      <c r="BE132" s="49">
        <f t="shared" si="275"/>
        <v>0</v>
      </c>
      <c r="BF132" s="49">
        <f t="shared" si="276"/>
        <v>0</v>
      </c>
      <c r="BG132" s="49">
        <f t="shared" si="277"/>
        <v>0</v>
      </c>
      <c r="BH132" s="49">
        <f t="shared" si="278"/>
        <v>0</v>
      </c>
      <c r="BI132" s="49">
        <f t="shared" si="279"/>
        <v>0</v>
      </c>
      <c r="BJ132" s="49">
        <f t="shared" si="280"/>
        <v>0</v>
      </c>
      <c r="BK132" s="49">
        <f t="shared" si="281"/>
        <v>0</v>
      </c>
      <c r="BL132" s="49">
        <f t="shared" si="282"/>
        <v>0</v>
      </c>
      <c r="BM132" s="49">
        <f t="shared" si="283"/>
        <v>0</v>
      </c>
      <c r="BN132" s="49">
        <f t="shared" si="284"/>
        <v>0</v>
      </c>
      <c r="BO132" s="49">
        <f t="shared" si="285"/>
        <v>0</v>
      </c>
      <c r="BP132" s="49">
        <f t="shared" si="286"/>
        <v>0</v>
      </c>
      <c r="BQ132" s="49">
        <f t="shared" si="287"/>
        <v>0</v>
      </c>
      <c r="BR132" s="49">
        <f t="shared" si="288"/>
        <v>0</v>
      </c>
      <c r="BS132" s="49">
        <f t="shared" si="289"/>
        <v>0</v>
      </c>
      <c r="BT132" s="49">
        <f t="shared" si="290"/>
        <v>0</v>
      </c>
      <c r="BU132" s="49">
        <f t="shared" si="291"/>
        <v>0</v>
      </c>
      <c r="BV132" s="35">
        <f t="shared" si="556"/>
        <v>0</v>
      </c>
      <c r="BW132" s="35">
        <f t="shared" si="557"/>
        <v>0</v>
      </c>
      <c r="BX132" s="35">
        <f t="shared" si="558"/>
        <v>0</v>
      </c>
      <c r="BY132" s="35">
        <f t="shared" si="559"/>
        <v>0</v>
      </c>
    </row>
    <row r="133" spans="1:77" s="10" customFormat="1" x14ac:dyDescent="0.35">
      <c r="A133" s="56"/>
      <c r="B133" s="57" t="s">
        <v>209</v>
      </c>
      <c r="C133" s="58"/>
      <c r="D133" s="59"/>
      <c r="E133" s="59"/>
      <c r="F133" s="60"/>
      <c r="G133" s="61">
        <f>IFERROR((K133+L133)/(I133+J133),0)</f>
        <v>0</v>
      </c>
      <c r="H133" s="61">
        <f>IFERROR((M133+N133)/(I133+J133),0)</f>
        <v>0</v>
      </c>
      <c r="I133" s="59">
        <f>ROUND(SUBTOTAL(9,I127:I132),0)</f>
        <v>0</v>
      </c>
      <c r="J133" s="59">
        <f t="shared" ref="J133" si="560">ROUND(SUBTOTAL(9,J127:J132),0)</f>
        <v>0</v>
      </c>
      <c r="K133" s="59">
        <f t="shared" ref="K133" si="561">ROUND(SUBTOTAL(9,K127:K132),0)</f>
        <v>0</v>
      </c>
      <c r="L133" s="59">
        <f t="shared" ref="L133" si="562">ROUND(SUBTOTAL(9,L127:L132),0)</f>
        <v>0</v>
      </c>
      <c r="M133" s="59">
        <f t="shared" ref="M133" si="563">ROUND(SUBTOTAL(9,M127:M132),0)</f>
        <v>0</v>
      </c>
      <c r="N133" s="59">
        <f t="shared" ref="N133:O133" si="564">ROUND(SUBTOTAL(9,N127:N132),0)</f>
        <v>0</v>
      </c>
      <c r="O133" s="59">
        <f t="shared" si="564"/>
        <v>0</v>
      </c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>
        <f t="shared" ref="AI133" si="565">ROUND(SUBTOTAL(9,AI127:AI132),0)</f>
        <v>0</v>
      </c>
      <c r="AJ133" s="59">
        <f t="shared" ref="AJ133" si="566">ROUND(SUBTOTAL(9,AJ127:AJ132),0)</f>
        <v>0</v>
      </c>
      <c r="AK133" s="59"/>
      <c r="AL133" s="59">
        <f t="shared" ref="AL133" si="567">ROUND(SUBTOTAL(9,AL127:AL132),0)</f>
        <v>0</v>
      </c>
      <c r="AM133" s="59">
        <f t="shared" ref="AM133" si="568">ROUND(SUBTOTAL(9,AM127:AM132),0)</f>
        <v>0</v>
      </c>
      <c r="AN133" s="59">
        <f t="shared" ref="AN133" si="569">ROUND(SUBTOTAL(9,AN127:AN132),0)</f>
        <v>0</v>
      </c>
      <c r="AO133" s="59">
        <f t="shared" ref="AO133" si="570">ROUND(SUBTOTAL(9,AO127:AO132),0)</f>
        <v>0</v>
      </c>
      <c r="AP133" s="59">
        <f t="shared" ref="AP133" si="571">ROUND(SUBTOTAL(9,AP127:AP132),0)</f>
        <v>0</v>
      </c>
      <c r="AQ133" s="59">
        <f t="shared" ref="AQ133" si="572">ROUND(SUBTOTAL(9,AQ127:AQ132),0)</f>
        <v>0</v>
      </c>
      <c r="AR133" s="59">
        <f t="shared" ref="AR133" si="573">ROUND(SUBTOTAL(9,AR127:AR132),0)</f>
        <v>0</v>
      </c>
      <c r="AS133" s="59">
        <f t="shared" ref="AS133" si="574">ROUND(SUBTOTAL(9,AS127:AS132),0)</f>
        <v>0</v>
      </c>
      <c r="AT133" s="59">
        <f t="shared" ref="AT133" si="575">ROUND(SUBTOTAL(9,AT127:AT132),0)</f>
        <v>0</v>
      </c>
      <c r="AU133" s="59">
        <f t="shared" ref="AU133" si="576">ROUND(SUBTOTAL(9,AU127:AU132),0)</f>
        <v>0</v>
      </c>
      <c r="AV133" s="59">
        <f t="shared" ref="AV133" si="577">ROUND(SUBTOTAL(9,AV127:AV132),0)</f>
        <v>0</v>
      </c>
      <c r="AW133" s="59">
        <f t="shared" ref="AW133" si="578">ROUND(SUBTOTAL(9,AW127:AW132),0)</f>
        <v>0</v>
      </c>
      <c r="AX133" s="59">
        <f t="shared" ref="AX133" si="579">ROUND(SUBTOTAL(9,AX127:AX132),0)</f>
        <v>0</v>
      </c>
      <c r="AY133" s="59">
        <f t="shared" ref="AY133" si="580">ROUND(SUBTOTAL(9,AY127:AY132),0)</f>
        <v>0</v>
      </c>
      <c r="AZ133" s="59">
        <f t="shared" ref="AZ133" si="581">ROUND(SUBTOTAL(9,AZ127:AZ132),0)</f>
        <v>0</v>
      </c>
      <c r="BA133" s="59">
        <f t="shared" ref="BA133" si="582">ROUND(SUBTOTAL(9,BA127:BA132),0)</f>
        <v>0</v>
      </c>
      <c r="BB133" s="59">
        <f t="shared" ref="BB133" si="583">ROUND(SUBTOTAL(9,BB127:BB132),0)</f>
        <v>0</v>
      </c>
      <c r="BC133" s="59">
        <f t="shared" ref="BC133" si="584">ROUND(SUBTOTAL(9,BC127:BC132),0)</f>
        <v>0</v>
      </c>
      <c r="BD133" s="59">
        <f t="shared" ref="BD133" si="585">ROUND(SUBTOTAL(9,BD127:BD132),0)</f>
        <v>0</v>
      </c>
      <c r="BE133" s="59">
        <f t="shared" ref="BE133" si="586">ROUND(SUBTOTAL(9,BE127:BE132),0)</f>
        <v>0</v>
      </c>
      <c r="BF133" s="59">
        <f t="shared" ref="BF133" si="587">ROUND(SUBTOTAL(9,BF127:BF132),0)</f>
        <v>0</v>
      </c>
      <c r="BG133" s="59">
        <f t="shared" ref="BG133" si="588">ROUND(SUBTOTAL(9,BG127:BG132),0)</f>
        <v>0</v>
      </c>
      <c r="BH133" s="59">
        <f t="shared" ref="BH133" si="589">ROUND(SUBTOTAL(9,BH127:BH132),0)</f>
        <v>0</v>
      </c>
      <c r="BI133" s="59">
        <f t="shared" ref="BI133" si="590">ROUND(SUBTOTAL(9,BI127:BI132),0)</f>
        <v>0</v>
      </c>
      <c r="BJ133" s="59">
        <f t="shared" ref="BJ133" si="591">ROUND(SUBTOTAL(9,BJ127:BJ132),0)</f>
        <v>0</v>
      </c>
      <c r="BK133" s="59">
        <f t="shared" ref="BK133" si="592">ROUND(SUBTOTAL(9,BK127:BK132),0)</f>
        <v>0</v>
      </c>
      <c r="BL133" s="59">
        <f t="shared" ref="BL133" si="593">ROUND(SUBTOTAL(9,BL127:BL132),0)</f>
        <v>0</v>
      </c>
      <c r="BM133" s="59">
        <f t="shared" ref="BM133" si="594">ROUND(SUBTOTAL(9,BM127:BM132),0)</f>
        <v>0</v>
      </c>
      <c r="BN133" s="59">
        <f t="shared" ref="BN133" si="595">ROUND(SUBTOTAL(9,BN127:BN132),0)</f>
        <v>0</v>
      </c>
      <c r="BO133" s="59">
        <f t="shared" ref="BO133" si="596">ROUND(SUBTOTAL(9,BO127:BO132),0)</f>
        <v>0</v>
      </c>
      <c r="BP133" s="59">
        <f t="shared" ref="BP133" si="597">ROUND(SUBTOTAL(9,BP127:BP132),0)</f>
        <v>0</v>
      </c>
      <c r="BQ133" s="59">
        <f t="shared" ref="BQ133" si="598">ROUND(SUBTOTAL(9,BQ127:BQ132),0)</f>
        <v>0</v>
      </c>
      <c r="BR133" s="59">
        <f t="shared" ref="BR133" si="599">ROUND(SUBTOTAL(9,BR127:BR132),0)</f>
        <v>0</v>
      </c>
      <c r="BS133" s="59">
        <f t="shared" ref="BS133" si="600">ROUND(SUBTOTAL(9,BS127:BS132),0)</f>
        <v>0</v>
      </c>
      <c r="BT133" s="59">
        <f t="shared" ref="BT133" si="601">ROUND(SUBTOTAL(9,BT127:BT132),0)</f>
        <v>0</v>
      </c>
      <c r="BU133" s="59">
        <f t="shared" ref="BU133" si="602">ROUND(SUBTOTAL(9,BU127:BU132),0)</f>
        <v>0</v>
      </c>
      <c r="BV133" s="59">
        <f t="shared" ref="BV133" si="603">ROUND(SUBTOTAL(9,BV127:BV132),0)</f>
        <v>0</v>
      </c>
      <c r="BW133" s="59">
        <f t="shared" ref="BW133" si="604">ROUND(SUBTOTAL(9,BW127:BW132),0)</f>
        <v>0</v>
      </c>
      <c r="BX133" s="59">
        <f t="shared" ref="BX133" si="605">ROUND(SUBTOTAL(9,BX127:BX132),0)</f>
        <v>0</v>
      </c>
      <c r="BY133" s="59">
        <f t="shared" ref="BY133" si="606">ROUND(SUBTOTAL(9,BY127:BY132),0)</f>
        <v>0</v>
      </c>
    </row>
    <row r="134" spans="1:77" x14ac:dyDescent="0.35">
      <c r="A134" s="64" t="s">
        <v>210</v>
      </c>
      <c r="B134" s="65" t="s">
        <v>211</v>
      </c>
      <c r="C134" s="66"/>
      <c r="D134" s="67"/>
      <c r="E134" s="67"/>
      <c r="F134" s="67"/>
      <c r="G134" s="68"/>
      <c r="H134" s="68"/>
      <c r="I134" s="47">
        <f t="shared" ref="I134:I139" si="607">IFERROR(ROUND((C134*D134*E134),0),0)</f>
        <v>0</v>
      </c>
      <c r="J134" s="47">
        <f t="shared" ref="J134:J139" si="608">IFERROR(ROUND((C134*D134*F134),0),0)</f>
        <v>0</v>
      </c>
      <c r="K134" s="47">
        <f t="shared" ref="K134:K139" si="609">IFERROR(ROUND(I134*G134,2),0)</f>
        <v>0</v>
      </c>
      <c r="L134" s="47">
        <f t="shared" ref="L134:L139" si="610">IFERROR(ROUND(J134*G134,2),0)</f>
        <v>0</v>
      </c>
      <c r="M134" s="47">
        <f t="shared" ref="M134:M139" si="611">IFERROR(ROUND(I134*H134,2),0)</f>
        <v>0</v>
      </c>
      <c r="N134" s="47">
        <f t="shared" ref="N134:N139" si="612">IFERROR(ROUND(J134*H134,2),0)</f>
        <v>0</v>
      </c>
      <c r="O134" s="47"/>
      <c r="P134" s="48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50">
        <f t="shared" ref="AI134:AI139" si="613">ROUND(SUM(Q134:AH134),2)</f>
        <v>0</v>
      </c>
      <c r="AJ134" s="50">
        <f t="shared" ref="AJ134:AJ139" si="614">ROUND(((E134+F134)*C134)-AI134,2)</f>
        <v>0</v>
      </c>
      <c r="AK134" s="35"/>
      <c r="AL134" s="49">
        <f t="shared" si="256"/>
        <v>0</v>
      </c>
      <c r="AM134" s="49">
        <f t="shared" si="257"/>
        <v>0</v>
      </c>
      <c r="AN134" s="49">
        <f t="shared" si="258"/>
        <v>0</v>
      </c>
      <c r="AO134" s="49">
        <f t="shared" si="259"/>
        <v>0</v>
      </c>
      <c r="AP134" s="49">
        <f t="shared" si="260"/>
        <v>0</v>
      </c>
      <c r="AQ134" s="49">
        <f t="shared" si="261"/>
        <v>0</v>
      </c>
      <c r="AR134" s="49">
        <f t="shared" si="262"/>
        <v>0</v>
      </c>
      <c r="AS134" s="49">
        <f t="shared" si="263"/>
        <v>0</v>
      </c>
      <c r="AT134" s="49">
        <f t="shared" si="264"/>
        <v>0</v>
      </c>
      <c r="AU134" s="49">
        <f t="shared" si="265"/>
        <v>0</v>
      </c>
      <c r="AV134" s="49">
        <f t="shared" si="266"/>
        <v>0</v>
      </c>
      <c r="AW134" s="49">
        <f t="shared" si="267"/>
        <v>0</v>
      </c>
      <c r="AX134" s="49">
        <f t="shared" si="268"/>
        <v>0</v>
      </c>
      <c r="AY134" s="49">
        <f t="shared" si="269"/>
        <v>0</v>
      </c>
      <c r="AZ134" s="49">
        <f t="shared" si="270"/>
        <v>0</v>
      </c>
      <c r="BA134" s="49">
        <f t="shared" si="271"/>
        <v>0</v>
      </c>
      <c r="BB134" s="49">
        <f t="shared" si="272"/>
        <v>0</v>
      </c>
      <c r="BC134" s="49">
        <f t="shared" si="273"/>
        <v>0</v>
      </c>
      <c r="BD134" s="49">
        <f t="shared" si="274"/>
        <v>0</v>
      </c>
      <c r="BE134" s="49">
        <f t="shared" si="275"/>
        <v>0</v>
      </c>
      <c r="BF134" s="49">
        <f t="shared" si="276"/>
        <v>0</v>
      </c>
      <c r="BG134" s="49">
        <f t="shared" si="277"/>
        <v>0</v>
      </c>
      <c r="BH134" s="49">
        <f t="shared" si="278"/>
        <v>0</v>
      </c>
      <c r="BI134" s="49">
        <f t="shared" si="279"/>
        <v>0</v>
      </c>
      <c r="BJ134" s="49">
        <f t="shared" si="280"/>
        <v>0</v>
      </c>
      <c r="BK134" s="49">
        <f t="shared" si="281"/>
        <v>0</v>
      </c>
      <c r="BL134" s="49">
        <f t="shared" si="282"/>
        <v>0</v>
      </c>
      <c r="BM134" s="49">
        <f t="shared" si="283"/>
        <v>0</v>
      </c>
      <c r="BN134" s="49">
        <f t="shared" si="284"/>
        <v>0</v>
      </c>
      <c r="BO134" s="49">
        <f t="shared" si="285"/>
        <v>0</v>
      </c>
      <c r="BP134" s="49">
        <f t="shared" si="286"/>
        <v>0</v>
      </c>
      <c r="BQ134" s="49">
        <f t="shared" si="287"/>
        <v>0</v>
      </c>
      <c r="BR134" s="49">
        <f t="shared" si="288"/>
        <v>0</v>
      </c>
      <c r="BS134" s="49">
        <f t="shared" si="289"/>
        <v>0</v>
      </c>
      <c r="BT134" s="49">
        <f t="shared" si="290"/>
        <v>0</v>
      </c>
      <c r="BU134" s="49">
        <f t="shared" si="291"/>
        <v>0</v>
      </c>
      <c r="BV134" s="35">
        <f t="shared" ref="BV134:BV139" si="615">ROUND(AL134+AN134+AP134+AR134+AT134+AV134+AX134+AZ134+BB134+BD134+BF134+BH134+BJ134+BL134+BN134+BP134+BR134+BT134,0)</f>
        <v>0</v>
      </c>
      <c r="BW134" s="35">
        <f t="shared" ref="BW134:BW139" si="616">ROUND(AM134+AO134+AQ134+AS134+AU134+AW134+AY134+BA134+BC134+BE134+BG134+BI134+BK134+BM134+BO134+BQ134+BS134+BU134,0)</f>
        <v>0</v>
      </c>
      <c r="BX134" s="35">
        <f t="shared" ref="BX134:BX139" si="617">ROUND((K134+L134)-BV134,0)</f>
        <v>0</v>
      </c>
      <c r="BY134" s="35">
        <f t="shared" ref="BY134:BY139" si="618">ROUND((M134+N134)-BW134,0)</f>
        <v>0</v>
      </c>
    </row>
    <row r="135" spans="1:77" x14ac:dyDescent="0.35">
      <c r="A135" s="51" t="s">
        <v>212</v>
      </c>
      <c r="B135" s="52" t="s">
        <v>110</v>
      </c>
      <c r="C135" s="53"/>
      <c r="D135" s="54"/>
      <c r="E135" s="54"/>
      <c r="F135" s="54"/>
      <c r="G135" s="55"/>
      <c r="H135" s="55"/>
      <c r="I135" s="47">
        <f t="shared" si="607"/>
        <v>0</v>
      </c>
      <c r="J135" s="47">
        <f t="shared" si="608"/>
        <v>0</v>
      </c>
      <c r="K135" s="47">
        <f t="shared" si="609"/>
        <v>0</v>
      </c>
      <c r="L135" s="47">
        <f t="shared" si="610"/>
        <v>0</v>
      </c>
      <c r="M135" s="47">
        <f t="shared" si="611"/>
        <v>0</v>
      </c>
      <c r="N135" s="47">
        <f t="shared" si="612"/>
        <v>0</v>
      </c>
      <c r="O135" s="47"/>
      <c r="P135" s="48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50">
        <f t="shared" si="613"/>
        <v>0</v>
      </c>
      <c r="AJ135" s="50">
        <f t="shared" si="614"/>
        <v>0</v>
      </c>
      <c r="AK135" s="35"/>
      <c r="AL135" s="49">
        <f t="shared" si="256"/>
        <v>0</v>
      </c>
      <c r="AM135" s="49">
        <f t="shared" si="257"/>
        <v>0</v>
      </c>
      <c r="AN135" s="49">
        <f t="shared" si="258"/>
        <v>0</v>
      </c>
      <c r="AO135" s="49">
        <f t="shared" si="259"/>
        <v>0</v>
      </c>
      <c r="AP135" s="49">
        <f t="shared" si="260"/>
        <v>0</v>
      </c>
      <c r="AQ135" s="49">
        <f t="shared" si="261"/>
        <v>0</v>
      </c>
      <c r="AR135" s="49">
        <f t="shared" si="262"/>
        <v>0</v>
      </c>
      <c r="AS135" s="49">
        <f t="shared" si="263"/>
        <v>0</v>
      </c>
      <c r="AT135" s="49">
        <f t="shared" si="264"/>
        <v>0</v>
      </c>
      <c r="AU135" s="49">
        <f t="shared" si="265"/>
        <v>0</v>
      </c>
      <c r="AV135" s="49">
        <f t="shared" si="266"/>
        <v>0</v>
      </c>
      <c r="AW135" s="49">
        <f t="shared" si="267"/>
        <v>0</v>
      </c>
      <c r="AX135" s="49">
        <f t="shared" si="268"/>
        <v>0</v>
      </c>
      <c r="AY135" s="49">
        <f t="shared" si="269"/>
        <v>0</v>
      </c>
      <c r="AZ135" s="49">
        <f t="shared" si="270"/>
        <v>0</v>
      </c>
      <c r="BA135" s="49">
        <f t="shared" si="271"/>
        <v>0</v>
      </c>
      <c r="BB135" s="49">
        <f t="shared" si="272"/>
        <v>0</v>
      </c>
      <c r="BC135" s="49">
        <f t="shared" si="273"/>
        <v>0</v>
      </c>
      <c r="BD135" s="49">
        <f t="shared" si="274"/>
        <v>0</v>
      </c>
      <c r="BE135" s="49">
        <f t="shared" si="275"/>
        <v>0</v>
      </c>
      <c r="BF135" s="49">
        <f t="shared" si="276"/>
        <v>0</v>
      </c>
      <c r="BG135" s="49">
        <f t="shared" si="277"/>
        <v>0</v>
      </c>
      <c r="BH135" s="49">
        <f t="shared" si="278"/>
        <v>0</v>
      </c>
      <c r="BI135" s="49">
        <f t="shared" si="279"/>
        <v>0</v>
      </c>
      <c r="BJ135" s="49">
        <f t="shared" si="280"/>
        <v>0</v>
      </c>
      <c r="BK135" s="49">
        <f t="shared" si="281"/>
        <v>0</v>
      </c>
      <c r="BL135" s="49">
        <f t="shared" si="282"/>
        <v>0</v>
      </c>
      <c r="BM135" s="49">
        <f t="shared" si="283"/>
        <v>0</v>
      </c>
      <c r="BN135" s="49">
        <f t="shared" si="284"/>
        <v>0</v>
      </c>
      <c r="BO135" s="49">
        <f t="shared" si="285"/>
        <v>0</v>
      </c>
      <c r="BP135" s="49">
        <f t="shared" si="286"/>
        <v>0</v>
      </c>
      <c r="BQ135" s="49">
        <f t="shared" si="287"/>
        <v>0</v>
      </c>
      <c r="BR135" s="49">
        <f t="shared" si="288"/>
        <v>0</v>
      </c>
      <c r="BS135" s="49">
        <f t="shared" si="289"/>
        <v>0</v>
      </c>
      <c r="BT135" s="49">
        <f t="shared" si="290"/>
        <v>0</v>
      </c>
      <c r="BU135" s="49">
        <f t="shared" si="291"/>
        <v>0</v>
      </c>
      <c r="BV135" s="35">
        <f t="shared" si="615"/>
        <v>0</v>
      </c>
      <c r="BW135" s="35">
        <f t="shared" si="616"/>
        <v>0</v>
      </c>
      <c r="BX135" s="35">
        <f t="shared" si="617"/>
        <v>0</v>
      </c>
      <c r="BY135" s="35">
        <f t="shared" si="618"/>
        <v>0</v>
      </c>
    </row>
    <row r="136" spans="1:77" x14ac:dyDescent="0.35">
      <c r="A136" s="51" t="s">
        <v>213</v>
      </c>
      <c r="B136" s="52" t="s">
        <v>112</v>
      </c>
      <c r="C136" s="53"/>
      <c r="D136" s="54"/>
      <c r="E136" s="54"/>
      <c r="F136" s="54"/>
      <c r="G136" s="55"/>
      <c r="H136" s="55"/>
      <c r="I136" s="47">
        <f t="shared" si="607"/>
        <v>0</v>
      </c>
      <c r="J136" s="47">
        <f t="shared" si="608"/>
        <v>0</v>
      </c>
      <c r="K136" s="47">
        <f t="shared" si="609"/>
        <v>0</v>
      </c>
      <c r="L136" s="47">
        <f t="shared" si="610"/>
        <v>0</v>
      </c>
      <c r="M136" s="47">
        <f t="shared" si="611"/>
        <v>0</v>
      </c>
      <c r="N136" s="47">
        <f t="shared" si="612"/>
        <v>0</v>
      </c>
      <c r="O136" s="47"/>
      <c r="P136" s="48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50">
        <f t="shared" si="613"/>
        <v>0</v>
      </c>
      <c r="AJ136" s="50">
        <f t="shared" si="614"/>
        <v>0</v>
      </c>
      <c r="AK136" s="35"/>
      <c r="AL136" s="49">
        <f t="shared" si="256"/>
        <v>0</v>
      </c>
      <c r="AM136" s="49">
        <f t="shared" si="257"/>
        <v>0</v>
      </c>
      <c r="AN136" s="49">
        <f t="shared" si="258"/>
        <v>0</v>
      </c>
      <c r="AO136" s="49">
        <f t="shared" si="259"/>
        <v>0</v>
      </c>
      <c r="AP136" s="49">
        <f t="shared" si="260"/>
        <v>0</v>
      </c>
      <c r="AQ136" s="49">
        <f t="shared" si="261"/>
        <v>0</v>
      </c>
      <c r="AR136" s="49">
        <f t="shared" si="262"/>
        <v>0</v>
      </c>
      <c r="AS136" s="49">
        <f t="shared" si="263"/>
        <v>0</v>
      </c>
      <c r="AT136" s="49">
        <f t="shared" si="264"/>
        <v>0</v>
      </c>
      <c r="AU136" s="49">
        <f t="shared" si="265"/>
        <v>0</v>
      </c>
      <c r="AV136" s="49">
        <f t="shared" si="266"/>
        <v>0</v>
      </c>
      <c r="AW136" s="49">
        <f t="shared" si="267"/>
        <v>0</v>
      </c>
      <c r="AX136" s="49">
        <f t="shared" si="268"/>
        <v>0</v>
      </c>
      <c r="AY136" s="49">
        <f t="shared" si="269"/>
        <v>0</v>
      </c>
      <c r="AZ136" s="49">
        <f t="shared" si="270"/>
        <v>0</v>
      </c>
      <c r="BA136" s="49">
        <f t="shared" si="271"/>
        <v>0</v>
      </c>
      <c r="BB136" s="49">
        <f t="shared" si="272"/>
        <v>0</v>
      </c>
      <c r="BC136" s="49">
        <f t="shared" si="273"/>
        <v>0</v>
      </c>
      <c r="BD136" s="49">
        <f t="shared" si="274"/>
        <v>0</v>
      </c>
      <c r="BE136" s="49">
        <f t="shared" si="275"/>
        <v>0</v>
      </c>
      <c r="BF136" s="49">
        <f t="shared" si="276"/>
        <v>0</v>
      </c>
      <c r="BG136" s="49">
        <f t="shared" si="277"/>
        <v>0</v>
      </c>
      <c r="BH136" s="49">
        <f t="shared" si="278"/>
        <v>0</v>
      </c>
      <c r="BI136" s="49">
        <f t="shared" si="279"/>
        <v>0</v>
      </c>
      <c r="BJ136" s="49">
        <f t="shared" si="280"/>
        <v>0</v>
      </c>
      <c r="BK136" s="49">
        <f t="shared" si="281"/>
        <v>0</v>
      </c>
      <c r="BL136" s="49">
        <f t="shared" si="282"/>
        <v>0</v>
      </c>
      <c r="BM136" s="49">
        <f t="shared" si="283"/>
        <v>0</v>
      </c>
      <c r="BN136" s="49">
        <f t="shared" si="284"/>
        <v>0</v>
      </c>
      <c r="BO136" s="49">
        <f t="shared" si="285"/>
        <v>0</v>
      </c>
      <c r="BP136" s="49">
        <f t="shared" si="286"/>
        <v>0</v>
      </c>
      <c r="BQ136" s="49">
        <f t="shared" si="287"/>
        <v>0</v>
      </c>
      <c r="BR136" s="49">
        <f t="shared" si="288"/>
        <v>0</v>
      </c>
      <c r="BS136" s="49">
        <f t="shared" si="289"/>
        <v>0</v>
      </c>
      <c r="BT136" s="49">
        <f t="shared" si="290"/>
        <v>0</v>
      </c>
      <c r="BU136" s="49">
        <f t="shared" si="291"/>
        <v>0</v>
      </c>
      <c r="BV136" s="35">
        <f t="shared" si="615"/>
        <v>0</v>
      </c>
      <c r="BW136" s="35">
        <f t="shared" si="616"/>
        <v>0</v>
      </c>
      <c r="BX136" s="35">
        <f t="shared" si="617"/>
        <v>0</v>
      </c>
      <c r="BY136" s="35">
        <f t="shared" si="618"/>
        <v>0</v>
      </c>
    </row>
    <row r="137" spans="1:77" x14ac:dyDescent="0.35">
      <c r="A137" s="51" t="s">
        <v>214</v>
      </c>
      <c r="B137" s="52" t="s">
        <v>114</v>
      </c>
      <c r="C137" s="53"/>
      <c r="D137" s="54"/>
      <c r="E137" s="54"/>
      <c r="F137" s="54"/>
      <c r="G137" s="55"/>
      <c r="H137" s="55"/>
      <c r="I137" s="47">
        <f t="shared" si="607"/>
        <v>0</v>
      </c>
      <c r="J137" s="47">
        <f t="shared" si="608"/>
        <v>0</v>
      </c>
      <c r="K137" s="47">
        <f t="shared" si="609"/>
        <v>0</v>
      </c>
      <c r="L137" s="47">
        <f t="shared" si="610"/>
        <v>0</v>
      </c>
      <c r="M137" s="47">
        <f t="shared" si="611"/>
        <v>0</v>
      </c>
      <c r="N137" s="47">
        <f t="shared" si="612"/>
        <v>0</v>
      </c>
      <c r="O137" s="47"/>
      <c r="P137" s="48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50">
        <f t="shared" si="613"/>
        <v>0</v>
      </c>
      <c r="AJ137" s="50">
        <f t="shared" si="614"/>
        <v>0</v>
      </c>
      <c r="AK137" s="35"/>
      <c r="AL137" s="49">
        <f t="shared" si="256"/>
        <v>0</v>
      </c>
      <c r="AM137" s="49">
        <f t="shared" si="257"/>
        <v>0</v>
      </c>
      <c r="AN137" s="49">
        <f t="shared" si="258"/>
        <v>0</v>
      </c>
      <c r="AO137" s="49">
        <f t="shared" si="259"/>
        <v>0</v>
      </c>
      <c r="AP137" s="49">
        <f t="shared" si="260"/>
        <v>0</v>
      </c>
      <c r="AQ137" s="49">
        <f t="shared" si="261"/>
        <v>0</v>
      </c>
      <c r="AR137" s="49">
        <f t="shared" si="262"/>
        <v>0</v>
      </c>
      <c r="AS137" s="49">
        <f t="shared" si="263"/>
        <v>0</v>
      </c>
      <c r="AT137" s="49">
        <f t="shared" si="264"/>
        <v>0</v>
      </c>
      <c r="AU137" s="49">
        <f t="shared" si="265"/>
        <v>0</v>
      </c>
      <c r="AV137" s="49">
        <f t="shared" si="266"/>
        <v>0</v>
      </c>
      <c r="AW137" s="49">
        <f t="shared" si="267"/>
        <v>0</v>
      </c>
      <c r="AX137" s="49">
        <f t="shared" si="268"/>
        <v>0</v>
      </c>
      <c r="AY137" s="49">
        <f t="shared" si="269"/>
        <v>0</v>
      </c>
      <c r="AZ137" s="49">
        <f t="shared" si="270"/>
        <v>0</v>
      </c>
      <c r="BA137" s="49">
        <f t="shared" si="271"/>
        <v>0</v>
      </c>
      <c r="BB137" s="49">
        <f t="shared" si="272"/>
        <v>0</v>
      </c>
      <c r="BC137" s="49">
        <f t="shared" si="273"/>
        <v>0</v>
      </c>
      <c r="BD137" s="49">
        <f t="shared" si="274"/>
        <v>0</v>
      </c>
      <c r="BE137" s="49">
        <f t="shared" si="275"/>
        <v>0</v>
      </c>
      <c r="BF137" s="49">
        <f t="shared" si="276"/>
        <v>0</v>
      </c>
      <c r="BG137" s="49">
        <f t="shared" si="277"/>
        <v>0</v>
      </c>
      <c r="BH137" s="49">
        <f t="shared" si="278"/>
        <v>0</v>
      </c>
      <c r="BI137" s="49">
        <f t="shared" si="279"/>
        <v>0</v>
      </c>
      <c r="BJ137" s="49">
        <f t="shared" si="280"/>
        <v>0</v>
      </c>
      <c r="BK137" s="49">
        <f t="shared" si="281"/>
        <v>0</v>
      </c>
      <c r="BL137" s="49">
        <f t="shared" si="282"/>
        <v>0</v>
      </c>
      <c r="BM137" s="49">
        <f t="shared" si="283"/>
        <v>0</v>
      </c>
      <c r="BN137" s="49">
        <f t="shared" si="284"/>
        <v>0</v>
      </c>
      <c r="BO137" s="49">
        <f t="shared" si="285"/>
        <v>0</v>
      </c>
      <c r="BP137" s="49">
        <f t="shared" si="286"/>
        <v>0</v>
      </c>
      <c r="BQ137" s="49">
        <f t="shared" si="287"/>
        <v>0</v>
      </c>
      <c r="BR137" s="49">
        <f t="shared" si="288"/>
        <v>0</v>
      </c>
      <c r="BS137" s="49">
        <f t="shared" si="289"/>
        <v>0</v>
      </c>
      <c r="BT137" s="49">
        <f t="shared" si="290"/>
        <v>0</v>
      </c>
      <c r="BU137" s="49">
        <f t="shared" si="291"/>
        <v>0</v>
      </c>
      <c r="BV137" s="35">
        <f t="shared" si="615"/>
        <v>0</v>
      </c>
      <c r="BW137" s="35">
        <f t="shared" si="616"/>
        <v>0</v>
      </c>
      <c r="BX137" s="35">
        <f t="shared" si="617"/>
        <v>0</v>
      </c>
      <c r="BY137" s="35">
        <f t="shared" si="618"/>
        <v>0</v>
      </c>
    </row>
    <row r="138" spans="1:77" x14ac:dyDescent="0.35">
      <c r="A138" s="51" t="s">
        <v>215</v>
      </c>
      <c r="B138" s="52" t="s">
        <v>116</v>
      </c>
      <c r="C138" s="53"/>
      <c r="D138" s="54"/>
      <c r="E138" s="54"/>
      <c r="F138" s="54"/>
      <c r="G138" s="55"/>
      <c r="H138" s="55"/>
      <c r="I138" s="47">
        <f t="shared" si="607"/>
        <v>0</v>
      </c>
      <c r="J138" s="47">
        <f t="shared" si="608"/>
        <v>0</v>
      </c>
      <c r="K138" s="47">
        <f t="shared" si="609"/>
        <v>0</v>
      </c>
      <c r="L138" s="47">
        <f t="shared" si="610"/>
        <v>0</v>
      </c>
      <c r="M138" s="47">
        <f t="shared" si="611"/>
        <v>0</v>
      </c>
      <c r="N138" s="47">
        <f t="shared" si="612"/>
        <v>0</v>
      </c>
      <c r="O138" s="47"/>
      <c r="P138" s="48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50">
        <f t="shared" si="613"/>
        <v>0</v>
      </c>
      <c r="AJ138" s="50">
        <f t="shared" si="614"/>
        <v>0</v>
      </c>
      <c r="AK138" s="35"/>
      <c r="AL138" s="49">
        <f t="shared" si="256"/>
        <v>0</v>
      </c>
      <c r="AM138" s="49">
        <f t="shared" si="257"/>
        <v>0</v>
      </c>
      <c r="AN138" s="49">
        <f t="shared" si="258"/>
        <v>0</v>
      </c>
      <c r="AO138" s="49">
        <f t="shared" si="259"/>
        <v>0</v>
      </c>
      <c r="AP138" s="49">
        <f t="shared" si="260"/>
        <v>0</v>
      </c>
      <c r="AQ138" s="49">
        <f t="shared" si="261"/>
        <v>0</v>
      </c>
      <c r="AR138" s="49">
        <f t="shared" si="262"/>
        <v>0</v>
      </c>
      <c r="AS138" s="49">
        <f t="shared" si="263"/>
        <v>0</v>
      </c>
      <c r="AT138" s="49">
        <f t="shared" si="264"/>
        <v>0</v>
      </c>
      <c r="AU138" s="49">
        <f t="shared" si="265"/>
        <v>0</v>
      </c>
      <c r="AV138" s="49">
        <f t="shared" si="266"/>
        <v>0</v>
      </c>
      <c r="AW138" s="49">
        <f t="shared" si="267"/>
        <v>0</v>
      </c>
      <c r="AX138" s="49">
        <f t="shared" si="268"/>
        <v>0</v>
      </c>
      <c r="AY138" s="49">
        <f t="shared" si="269"/>
        <v>0</v>
      </c>
      <c r="AZ138" s="49">
        <f t="shared" si="270"/>
        <v>0</v>
      </c>
      <c r="BA138" s="49">
        <f t="shared" si="271"/>
        <v>0</v>
      </c>
      <c r="BB138" s="49">
        <f t="shared" si="272"/>
        <v>0</v>
      </c>
      <c r="BC138" s="49">
        <f t="shared" si="273"/>
        <v>0</v>
      </c>
      <c r="BD138" s="49">
        <f t="shared" si="274"/>
        <v>0</v>
      </c>
      <c r="BE138" s="49">
        <f t="shared" si="275"/>
        <v>0</v>
      </c>
      <c r="BF138" s="49">
        <f t="shared" si="276"/>
        <v>0</v>
      </c>
      <c r="BG138" s="49">
        <f t="shared" si="277"/>
        <v>0</v>
      </c>
      <c r="BH138" s="49">
        <f t="shared" si="278"/>
        <v>0</v>
      </c>
      <c r="BI138" s="49">
        <f t="shared" si="279"/>
        <v>0</v>
      </c>
      <c r="BJ138" s="49">
        <f t="shared" si="280"/>
        <v>0</v>
      </c>
      <c r="BK138" s="49">
        <f t="shared" si="281"/>
        <v>0</v>
      </c>
      <c r="BL138" s="49">
        <f t="shared" si="282"/>
        <v>0</v>
      </c>
      <c r="BM138" s="49">
        <f t="shared" si="283"/>
        <v>0</v>
      </c>
      <c r="BN138" s="49">
        <f t="shared" si="284"/>
        <v>0</v>
      </c>
      <c r="BO138" s="49">
        <f t="shared" si="285"/>
        <v>0</v>
      </c>
      <c r="BP138" s="49">
        <f t="shared" si="286"/>
        <v>0</v>
      </c>
      <c r="BQ138" s="49">
        <f t="shared" si="287"/>
        <v>0</v>
      </c>
      <c r="BR138" s="49">
        <f t="shared" si="288"/>
        <v>0</v>
      </c>
      <c r="BS138" s="49">
        <f t="shared" si="289"/>
        <v>0</v>
      </c>
      <c r="BT138" s="49">
        <f t="shared" si="290"/>
        <v>0</v>
      </c>
      <c r="BU138" s="49">
        <f t="shared" si="291"/>
        <v>0</v>
      </c>
      <c r="BV138" s="35">
        <f t="shared" si="615"/>
        <v>0</v>
      </c>
      <c r="BW138" s="35">
        <f t="shared" si="616"/>
        <v>0</v>
      </c>
      <c r="BX138" s="35">
        <f t="shared" si="617"/>
        <v>0</v>
      </c>
      <c r="BY138" s="35">
        <f t="shared" si="618"/>
        <v>0</v>
      </c>
    </row>
    <row r="139" spans="1:77" x14ac:dyDescent="0.35">
      <c r="A139" s="51" t="s">
        <v>216</v>
      </c>
      <c r="B139" s="52" t="s">
        <v>118</v>
      </c>
      <c r="C139" s="53"/>
      <c r="D139" s="54"/>
      <c r="E139" s="54"/>
      <c r="F139" s="54"/>
      <c r="G139" s="55"/>
      <c r="H139" s="55"/>
      <c r="I139" s="47">
        <f t="shared" si="607"/>
        <v>0</v>
      </c>
      <c r="J139" s="47">
        <f t="shared" si="608"/>
        <v>0</v>
      </c>
      <c r="K139" s="47">
        <f t="shared" si="609"/>
        <v>0</v>
      </c>
      <c r="L139" s="47">
        <f t="shared" si="610"/>
        <v>0</v>
      </c>
      <c r="M139" s="47">
        <f t="shared" si="611"/>
        <v>0</v>
      </c>
      <c r="N139" s="47">
        <f t="shared" si="612"/>
        <v>0</v>
      </c>
      <c r="O139" s="47"/>
      <c r="P139" s="48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50">
        <f t="shared" si="613"/>
        <v>0</v>
      </c>
      <c r="AJ139" s="50">
        <f t="shared" si="614"/>
        <v>0</v>
      </c>
      <c r="AK139" s="35"/>
      <c r="AL139" s="49">
        <f t="shared" si="256"/>
        <v>0</v>
      </c>
      <c r="AM139" s="49">
        <f t="shared" si="257"/>
        <v>0</v>
      </c>
      <c r="AN139" s="49">
        <f t="shared" si="258"/>
        <v>0</v>
      </c>
      <c r="AO139" s="49">
        <f t="shared" si="259"/>
        <v>0</v>
      </c>
      <c r="AP139" s="49">
        <f t="shared" si="260"/>
        <v>0</v>
      </c>
      <c r="AQ139" s="49">
        <f t="shared" si="261"/>
        <v>0</v>
      </c>
      <c r="AR139" s="49">
        <f t="shared" si="262"/>
        <v>0</v>
      </c>
      <c r="AS139" s="49">
        <f t="shared" si="263"/>
        <v>0</v>
      </c>
      <c r="AT139" s="49">
        <f t="shared" si="264"/>
        <v>0</v>
      </c>
      <c r="AU139" s="49">
        <f t="shared" si="265"/>
        <v>0</v>
      </c>
      <c r="AV139" s="49">
        <f t="shared" si="266"/>
        <v>0</v>
      </c>
      <c r="AW139" s="49">
        <f t="shared" si="267"/>
        <v>0</v>
      </c>
      <c r="AX139" s="49">
        <f t="shared" si="268"/>
        <v>0</v>
      </c>
      <c r="AY139" s="49">
        <f t="shared" si="269"/>
        <v>0</v>
      </c>
      <c r="AZ139" s="49">
        <f t="shared" si="270"/>
        <v>0</v>
      </c>
      <c r="BA139" s="49">
        <f t="shared" si="271"/>
        <v>0</v>
      </c>
      <c r="BB139" s="49">
        <f t="shared" si="272"/>
        <v>0</v>
      </c>
      <c r="BC139" s="49">
        <f t="shared" si="273"/>
        <v>0</v>
      </c>
      <c r="BD139" s="49">
        <f t="shared" si="274"/>
        <v>0</v>
      </c>
      <c r="BE139" s="49">
        <f t="shared" si="275"/>
        <v>0</v>
      </c>
      <c r="BF139" s="49">
        <f t="shared" si="276"/>
        <v>0</v>
      </c>
      <c r="BG139" s="49">
        <f t="shared" si="277"/>
        <v>0</v>
      </c>
      <c r="BH139" s="49">
        <f t="shared" si="278"/>
        <v>0</v>
      </c>
      <c r="BI139" s="49">
        <f t="shared" si="279"/>
        <v>0</v>
      </c>
      <c r="BJ139" s="49">
        <f t="shared" si="280"/>
        <v>0</v>
      </c>
      <c r="BK139" s="49">
        <f t="shared" si="281"/>
        <v>0</v>
      </c>
      <c r="BL139" s="49">
        <f t="shared" si="282"/>
        <v>0</v>
      </c>
      <c r="BM139" s="49">
        <f t="shared" si="283"/>
        <v>0</v>
      </c>
      <c r="BN139" s="49">
        <f t="shared" si="284"/>
        <v>0</v>
      </c>
      <c r="BO139" s="49">
        <f t="shared" si="285"/>
        <v>0</v>
      </c>
      <c r="BP139" s="49">
        <f t="shared" si="286"/>
        <v>0</v>
      </c>
      <c r="BQ139" s="49">
        <f t="shared" si="287"/>
        <v>0</v>
      </c>
      <c r="BR139" s="49">
        <f t="shared" si="288"/>
        <v>0</v>
      </c>
      <c r="BS139" s="49">
        <f t="shared" si="289"/>
        <v>0</v>
      </c>
      <c r="BT139" s="49">
        <f t="shared" si="290"/>
        <v>0</v>
      </c>
      <c r="BU139" s="49">
        <f t="shared" si="291"/>
        <v>0</v>
      </c>
      <c r="BV139" s="35">
        <f t="shared" si="615"/>
        <v>0</v>
      </c>
      <c r="BW139" s="35">
        <f t="shared" si="616"/>
        <v>0</v>
      </c>
      <c r="BX139" s="35">
        <f t="shared" si="617"/>
        <v>0</v>
      </c>
      <c r="BY139" s="35">
        <f t="shared" si="618"/>
        <v>0</v>
      </c>
    </row>
    <row r="140" spans="1:77" s="10" customFormat="1" x14ac:dyDescent="0.35">
      <c r="A140" s="56"/>
      <c r="B140" s="57" t="s">
        <v>217</v>
      </c>
      <c r="C140" s="58"/>
      <c r="D140" s="59"/>
      <c r="E140" s="59"/>
      <c r="F140" s="60"/>
      <c r="G140" s="61">
        <f>IFERROR((K140+L140)/(I140+J140),0)</f>
        <v>0</v>
      </c>
      <c r="H140" s="61">
        <f>IFERROR((M140+N140)/(I140+J140),0)</f>
        <v>0</v>
      </c>
      <c r="I140" s="59">
        <f>ROUND(SUBTOTAL(9,I134:I139),0)</f>
        <v>0</v>
      </c>
      <c r="J140" s="59">
        <f t="shared" ref="J140" si="619">ROUND(SUBTOTAL(9,J134:J139),0)</f>
        <v>0</v>
      </c>
      <c r="K140" s="59">
        <f t="shared" ref="K140" si="620">ROUND(SUBTOTAL(9,K134:K139),0)</f>
        <v>0</v>
      </c>
      <c r="L140" s="59">
        <f t="shared" ref="L140" si="621">ROUND(SUBTOTAL(9,L134:L139),0)</f>
        <v>0</v>
      </c>
      <c r="M140" s="59">
        <f t="shared" ref="M140" si="622">ROUND(SUBTOTAL(9,M134:M139),0)</f>
        <v>0</v>
      </c>
      <c r="N140" s="59">
        <f t="shared" ref="N140:O140" si="623">ROUND(SUBTOTAL(9,N134:N139),0)</f>
        <v>0</v>
      </c>
      <c r="O140" s="59">
        <f t="shared" si="623"/>
        <v>0</v>
      </c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>
        <f t="shared" ref="AI140" si="624">ROUND(SUBTOTAL(9,AI134:AI139),0)</f>
        <v>0</v>
      </c>
      <c r="AJ140" s="59">
        <f t="shared" ref="AJ140" si="625">ROUND(SUBTOTAL(9,AJ134:AJ139),0)</f>
        <v>0</v>
      </c>
      <c r="AK140" s="59"/>
      <c r="AL140" s="59">
        <f t="shared" ref="AL140" si="626">ROUND(SUBTOTAL(9,AL134:AL139),0)</f>
        <v>0</v>
      </c>
      <c r="AM140" s="59">
        <f t="shared" ref="AM140" si="627">ROUND(SUBTOTAL(9,AM134:AM139),0)</f>
        <v>0</v>
      </c>
      <c r="AN140" s="59">
        <f t="shared" ref="AN140" si="628">ROUND(SUBTOTAL(9,AN134:AN139),0)</f>
        <v>0</v>
      </c>
      <c r="AO140" s="59">
        <f t="shared" ref="AO140" si="629">ROUND(SUBTOTAL(9,AO134:AO139),0)</f>
        <v>0</v>
      </c>
      <c r="AP140" s="59">
        <f t="shared" ref="AP140" si="630">ROUND(SUBTOTAL(9,AP134:AP139),0)</f>
        <v>0</v>
      </c>
      <c r="AQ140" s="59">
        <f t="shared" ref="AQ140" si="631">ROUND(SUBTOTAL(9,AQ134:AQ139),0)</f>
        <v>0</v>
      </c>
      <c r="AR140" s="59">
        <f t="shared" ref="AR140" si="632">ROUND(SUBTOTAL(9,AR134:AR139),0)</f>
        <v>0</v>
      </c>
      <c r="AS140" s="59">
        <f t="shared" ref="AS140" si="633">ROUND(SUBTOTAL(9,AS134:AS139),0)</f>
        <v>0</v>
      </c>
      <c r="AT140" s="59">
        <f t="shared" ref="AT140" si="634">ROUND(SUBTOTAL(9,AT134:AT139),0)</f>
        <v>0</v>
      </c>
      <c r="AU140" s="59">
        <f t="shared" ref="AU140" si="635">ROUND(SUBTOTAL(9,AU134:AU139),0)</f>
        <v>0</v>
      </c>
      <c r="AV140" s="59">
        <f t="shared" ref="AV140" si="636">ROUND(SUBTOTAL(9,AV134:AV139),0)</f>
        <v>0</v>
      </c>
      <c r="AW140" s="59">
        <f t="shared" ref="AW140" si="637">ROUND(SUBTOTAL(9,AW134:AW139),0)</f>
        <v>0</v>
      </c>
      <c r="AX140" s="59">
        <f t="shared" ref="AX140" si="638">ROUND(SUBTOTAL(9,AX134:AX139),0)</f>
        <v>0</v>
      </c>
      <c r="AY140" s="59">
        <f t="shared" ref="AY140" si="639">ROUND(SUBTOTAL(9,AY134:AY139),0)</f>
        <v>0</v>
      </c>
      <c r="AZ140" s="59">
        <f t="shared" ref="AZ140" si="640">ROUND(SUBTOTAL(9,AZ134:AZ139),0)</f>
        <v>0</v>
      </c>
      <c r="BA140" s="59">
        <f t="shared" ref="BA140" si="641">ROUND(SUBTOTAL(9,BA134:BA139),0)</f>
        <v>0</v>
      </c>
      <c r="BB140" s="59">
        <f t="shared" ref="BB140" si="642">ROUND(SUBTOTAL(9,BB134:BB139),0)</f>
        <v>0</v>
      </c>
      <c r="BC140" s="59">
        <f t="shared" ref="BC140" si="643">ROUND(SUBTOTAL(9,BC134:BC139),0)</f>
        <v>0</v>
      </c>
      <c r="BD140" s="59">
        <f t="shared" ref="BD140" si="644">ROUND(SUBTOTAL(9,BD134:BD139),0)</f>
        <v>0</v>
      </c>
      <c r="BE140" s="59">
        <f t="shared" ref="BE140" si="645">ROUND(SUBTOTAL(9,BE134:BE139),0)</f>
        <v>0</v>
      </c>
      <c r="BF140" s="59">
        <f t="shared" ref="BF140" si="646">ROUND(SUBTOTAL(9,BF134:BF139),0)</f>
        <v>0</v>
      </c>
      <c r="BG140" s="59">
        <f t="shared" ref="BG140" si="647">ROUND(SUBTOTAL(9,BG134:BG139),0)</f>
        <v>0</v>
      </c>
      <c r="BH140" s="59">
        <f t="shared" ref="BH140" si="648">ROUND(SUBTOTAL(9,BH134:BH139),0)</f>
        <v>0</v>
      </c>
      <c r="BI140" s="59">
        <f t="shared" ref="BI140" si="649">ROUND(SUBTOTAL(9,BI134:BI139),0)</f>
        <v>0</v>
      </c>
      <c r="BJ140" s="59">
        <f t="shared" ref="BJ140" si="650">ROUND(SUBTOTAL(9,BJ134:BJ139),0)</f>
        <v>0</v>
      </c>
      <c r="BK140" s="59">
        <f t="shared" ref="BK140" si="651">ROUND(SUBTOTAL(9,BK134:BK139),0)</f>
        <v>0</v>
      </c>
      <c r="BL140" s="59">
        <f t="shared" ref="BL140" si="652">ROUND(SUBTOTAL(9,BL134:BL139),0)</f>
        <v>0</v>
      </c>
      <c r="BM140" s="59">
        <f t="shared" ref="BM140" si="653">ROUND(SUBTOTAL(9,BM134:BM139),0)</f>
        <v>0</v>
      </c>
      <c r="BN140" s="59">
        <f t="shared" ref="BN140" si="654">ROUND(SUBTOTAL(9,BN134:BN139),0)</f>
        <v>0</v>
      </c>
      <c r="BO140" s="59">
        <f t="shared" ref="BO140" si="655">ROUND(SUBTOTAL(9,BO134:BO139),0)</f>
        <v>0</v>
      </c>
      <c r="BP140" s="59">
        <f t="shared" ref="BP140" si="656">ROUND(SUBTOTAL(9,BP134:BP139),0)</f>
        <v>0</v>
      </c>
      <c r="BQ140" s="59">
        <f t="shared" ref="BQ140" si="657">ROUND(SUBTOTAL(9,BQ134:BQ139),0)</f>
        <v>0</v>
      </c>
      <c r="BR140" s="59">
        <f t="shared" ref="BR140" si="658">ROUND(SUBTOTAL(9,BR134:BR139),0)</f>
        <v>0</v>
      </c>
      <c r="BS140" s="59">
        <f t="shared" ref="BS140" si="659">ROUND(SUBTOTAL(9,BS134:BS139),0)</f>
        <v>0</v>
      </c>
      <c r="BT140" s="59">
        <f t="shared" ref="BT140" si="660">ROUND(SUBTOTAL(9,BT134:BT139),0)</f>
        <v>0</v>
      </c>
      <c r="BU140" s="59">
        <f t="shared" ref="BU140" si="661">ROUND(SUBTOTAL(9,BU134:BU139),0)</f>
        <v>0</v>
      </c>
      <c r="BV140" s="59">
        <f t="shared" ref="BV140" si="662">ROUND(SUBTOTAL(9,BV134:BV139),0)</f>
        <v>0</v>
      </c>
      <c r="BW140" s="59">
        <f t="shared" ref="BW140" si="663">ROUND(SUBTOTAL(9,BW134:BW139),0)</f>
        <v>0</v>
      </c>
      <c r="BX140" s="59">
        <f t="shared" ref="BX140" si="664">ROUND(SUBTOTAL(9,BX134:BX139),0)</f>
        <v>0</v>
      </c>
      <c r="BY140" s="59">
        <f t="shared" ref="BY140" si="665">ROUND(SUBTOTAL(9,BY134:BY139),0)</f>
        <v>0</v>
      </c>
    </row>
    <row r="141" spans="1:77" x14ac:dyDescent="0.35">
      <c r="A141" s="64" t="s">
        <v>218</v>
      </c>
      <c r="B141" s="65" t="s">
        <v>219</v>
      </c>
      <c r="C141" s="66"/>
      <c r="D141" s="67"/>
      <c r="E141" s="67"/>
      <c r="F141" s="67"/>
      <c r="G141" s="68"/>
      <c r="H141" s="68"/>
      <c r="I141" s="47">
        <f t="shared" ref="I141:I146" si="666">IFERROR(ROUND((C141*D141*E141),0),0)</f>
        <v>0</v>
      </c>
      <c r="J141" s="47">
        <f t="shared" ref="J141:J146" si="667">IFERROR(ROUND((C141*D141*F141),0),0)</f>
        <v>0</v>
      </c>
      <c r="K141" s="47">
        <f t="shared" ref="K141:K146" si="668">IFERROR(ROUND(I141*G141,2),0)</f>
        <v>0</v>
      </c>
      <c r="L141" s="47">
        <f t="shared" ref="L141:L146" si="669">IFERROR(ROUND(J141*G141,2),0)</f>
        <v>0</v>
      </c>
      <c r="M141" s="47">
        <f t="shared" ref="M141:M146" si="670">IFERROR(ROUND(I141*H141,2),0)</f>
        <v>0</v>
      </c>
      <c r="N141" s="47">
        <f t="shared" ref="N141:N146" si="671">IFERROR(ROUND(J141*H141,2),0)</f>
        <v>0</v>
      </c>
      <c r="O141" s="47"/>
      <c r="P141" s="48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50">
        <f t="shared" ref="AI141:AI146" si="672">ROUND(SUM(Q141:AH141),2)</f>
        <v>0</v>
      </c>
      <c r="AJ141" s="50">
        <f t="shared" ref="AJ141:AJ146" si="673">ROUND(((E141+F141)*C141)-AI141,2)</f>
        <v>0</v>
      </c>
      <c r="AK141" s="35"/>
      <c r="AL141" s="49">
        <f t="shared" si="256"/>
        <v>0</v>
      </c>
      <c r="AM141" s="49">
        <f t="shared" si="257"/>
        <v>0</v>
      </c>
      <c r="AN141" s="49">
        <f t="shared" si="258"/>
        <v>0</v>
      </c>
      <c r="AO141" s="49">
        <f t="shared" si="259"/>
        <v>0</v>
      </c>
      <c r="AP141" s="49">
        <f t="shared" si="260"/>
        <v>0</v>
      </c>
      <c r="AQ141" s="49">
        <f t="shared" si="261"/>
        <v>0</v>
      </c>
      <c r="AR141" s="49">
        <f t="shared" si="262"/>
        <v>0</v>
      </c>
      <c r="AS141" s="49">
        <f t="shared" si="263"/>
        <v>0</v>
      </c>
      <c r="AT141" s="49">
        <f t="shared" si="264"/>
        <v>0</v>
      </c>
      <c r="AU141" s="49">
        <f t="shared" si="265"/>
        <v>0</v>
      </c>
      <c r="AV141" s="49">
        <f t="shared" si="266"/>
        <v>0</v>
      </c>
      <c r="AW141" s="49">
        <f t="shared" si="267"/>
        <v>0</v>
      </c>
      <c r="AX141" s="49">
        <f t="shared" si="268"/>
        <v>0</v>
      </c>
      <c r="AY141" s="49">
        <f t="shared" si="269"/>
        <v>0</v>
      </c>
      <c r="AZ141" s="49">
        <f t="shared" si="270"/>
        <v>0</v>
      </c>
      <c r="BA141" s="49">
        <f t="shared" si="271"/>
        <v>0</v>
      </c>
      <c r="BB141" s="49">
        <f t="shared" si="272"/>
        <v>0</v>
      </c>
      <c r="BC141" s="49">
        <f t="shared" si="273"/>
        <v>0</v>
      </c>
      <c r="BD141" s="49">
        <f t="shared" si="274"/>
        <v>0</v>
      </c>
      <c r="BE141" s="49">
        <f t="shared" si="275"/>
        <v>0</v>
      </c>
      <c r="BF141" s="49">
        <f t="shared" si="276"/>
        <v>0</v>
      </c>
      <c r="BG141" s="49">
        <f t="shared" si="277"/>
        <v>0</v>
      </c>
      <c r="BH141" s="49">
        <f t="shared" si="278"/>
        <v>0</v>
      </c>
      <c r="BI141" s="49">
        <f t="shared" si="279"/>
        <v>0</v>
      </c>
      <c r="BJ141" s="49">
        <f t="shared" si="280"/>
        <v>0</v>
      </c>
      <c r="BK141" s="49">
        <f t="shared" si="281"/>
        <v>0</v>
      </c>
      <c r="BL141" s="49">
        <f t="shared" si="282"/>
        <v>0</v>
      </c>
      <c r="BM141" s="49">
        <f t="shared" si="283"/>
        <v>0</v>
      </c>
      <c r="BN141" s="49">
        <f t="shared" si="284"/>
        <v>0</v>
      </c>
      <c r="BO141" s="49">
        <f t="shared" si="285"/>
        <v>0</v>
      </c>
      <c r="BP141" s="49">
        <f t="shared" si="286"/>
        <v>0</v>
      </c>
      <c r="BQ141" s="49">
        <f t="shared" si="287"/>
        <v>0</v>
      </c>
      <c r="BR141" s="49">
        <f t="shared" si="288"/>
        <v>0</v>
      </c>
      <c r="BS141" s="49">
        <f t="shared" si="289"/>
        <v>0</v>
      </c>
      <c r="BT141" s="49">
        <f t="shared" si="290"/>
        <v>0</v>
      </c>
      <c r="BU141" s="49">
        <f t="shared" si="291"/>
        <v>0</v>
      </c>
      <c r="BV141" s="35">
        <f t="shared" ref="BV141:BV146" si="674">ROUND(AL141+AN141+AP141+AR141+AT141+AV141+AX141+AZ141+BB141+BD141+BF141+BH141+BJ141+BL141+BN141+BP141+BR141+BT141,0)</f>
        <v>0</v>
      </c>
      <c r="BW141" s="35">
        <f t="shared" ref="BW141:BW146" si="675">ROUND(AM141+AO141+AQ141+AS141+AU141+AW141+AY141+BA141+BC141+BE141+BG141+BI141+BK141+BM141+BO141+BQ141+BS141+BU141,0)</f>
        <v>0</v>
      </c>
      <c r="BX141" s="35">
        <f t="shared" ref="BX141:BX146" si="676">ROUND((K141+L141)-BV141,0)</f>
        <v>0</v>
      </c>
      <c r="BY141" s="35">
        <f t="shared" ref="BY141:BY146" si="677">ROUND((M141+N141)-BW141,0)</f>
        <v>0</v>
      </c>
    </row>
    <row r="142" spans="1:77" x14ac:dyDescent="0.35">
      <c r="A142" s="51" t="s">
        <v>220</v>
      </c>
      <c r="B142" s="52" t="s">
        <v>110</v>
      </c>
      <c r="C142" s="53"/>
      <c r="D142" s="54"/>
      <c r="E142" s="54"/>
      <c r="F142" s="54"/>
      <c r="G142" s="55"/>
      <c r="H142" s="55"/>
      <c r="I142" s="47">
        <f t="shared" si="666"/>
        <v>0</v>
      </c>
      <c r="J142" s="47">
        <f t="shared" si="667"/>
        <v>0</v>
      </c>
      <c r="K142" s="47">
        <f t="shared" si="668"/>
        <v>0</v>
      </c>
      <c r="L142" s="47">
        <f t="shared" si="669"/>
        <v>0</v>
      </c>
      <c r="M142" s="47">
        <f t="shared" si="670"/>
        <v>0</v>
      </c>
      <c r="N142" s="47">
        <f t="shared" si="671"/>
        <v>0</v>
      </c>
      <c r="O142" s="47"/>
      <c r="P142" s="48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50">
        <f t="shared" si="672"/>
        <v>0</v>
      </c>
      <c r="AJ142" s="50">
        <f t="shared" si="673"/>
        <v>0</v>
      </c>
      <c r="AK142" s="35"/>
      <c r="AL142" s="49">
        <f t="shared" si="256"/>
        <v>0</v>
      </c>
      <c r="AM142" s="49">
        <f t="shared" si="257"/>
        <v>0</v>
      </c>
      <c r="AN142" s="49">
        <f t="shared" si="258"/>
        <v>0</v>
      </c>
      <c r="AO142" s="49">
        <f t="shared" si="259"/>
        <v>0</v>
      </c>
      <c r="AP142" s="49">
        <f t="shared" si="260"/>
        <v>0</v>
      </c>
      <c r="AQ142" s="49">
        <f t="shared" si="261"/>
        <v>0</v>
      </c>
      <c r="AR142" s="49">
        <f t="shared" si="262"/>
        <v>0</v>
      </c>
      <c r="AS142" s="49">
        <f t="shared" si="263"/>
        <v>0</v>
      </c>
      <c r="AT142" s="49">
        <f t="shared" si="264"/>
        <v>0</v>
      </c>
      <c r="AU142" s="49">
        <f t="shared" si="265"/>
        <v>0</v>
      </c>
      <c r="AV142" s="49">
        <f t="shared" si="266"/>
        <v>0</v>
      </c>
      <c r="AW142" s="49">
        <f t="shared" si="267"/>
        <v>0</v>
      </c>
      <c r="AX142" s="49">
        <f t="shared" si="268"/>
        <v>0</v>
      </c>
      <c r="AY142" s="49">
        <f t="shared" si="269"/>
        <v>0</v>
      </c>
      <c r="AZ142" s="49">
        <f t="shared" si="270"/>
        <v>0</v>
      </c>
      <c r="BA142" s="49">
        <f t="shared" si="271"/>
        <v>0</v>
      </c>
      <c r="BB142" s="49">
        <f t="shared" si="272"/>
        <v>0</v>
      </c>
      <c r="BC142" s="49">
        <f t="shared" si="273"/>
        <v>0</v>
      </c>
      <c r="BD142" s="49">
        <f t="shared" si="274"/>
        <v>0</v>
      </c>
      <c r="BE142" s="49">
        <f t="shared" si="275"/>
        <v>0</v>
      </c>
      <c r="BF142" s="49">
        <f t="shared" si="276"/>
        <v>0</v>
      </c>
      <c r="BG142" s="49">
        <f t="shared" si="277"/>
        <v>0</v>
      </c>
      <c r="BH142" s="49">
        <f t="shared" si="278"/>
        <v>0</v>
      </c>
      <c r="BI142" s="49">
        <f t="shared" si="279"/>
        <v>0</v>
      </c>
      <c r="BJ142" s="49">
        <f t="shared" si="280"/>
        <v>0</v>
      </c>
      <c r="BK142" s="49">
        <f t="shared" si="281"/>
        <v>0</v>
      </c>
      <c r="BL142" s="49">
        <f t="shared" si="282"/>
        <v>0</v>
      </c>
      <c r="BM142" s="49">
        <f t="shared" si="283"/>
        <v>0</v>
      </c>
      <c r="BN142" s="49">
        <f t="shared" si="284"/>
        <v>0</v>
      </c>
      <c r="BO142" s="49">
        <f t="shared" si="285"/>
        <v>0</v>
      </c>
      <c r="BP142" s="49">
        <f t="shared" si="286"/>
        <v>0</v>
      </c>
      <c r="BQ142" s="49">
        <f t="shared" si="287"/>
        <v>0</v>
      </c>
      <c r="BR142" s="49">
        <f t="shared" si="288"/>
        <v>0</v>
      </c>
      <c r="BS142" s="49">
        <f t="shared" si="289"/>
        <v>0</v>
      </c>
      <c r="BT142" s="49">
        <f t="shared" si="290"/>
        <v>0</v>
      </c>
      <c r="BU142" s="49">
        <f t="shared" si="291"/>
        <v>0</v>
      </c>
      <c r="BV142" s="35">
        <f t="shared" si="674"/>
        <v>0</v>
      </c>
      <c r="BW142" s="35">
        <f t="shared" si="675"/>
        <v>0</v>
      </c>
      <c r="BX142" s="35">
        <f t="shared" si="676"/>
        <v>0</v>
      </c>
      <c r="BY142" s="35">
        <f t="shared" si="677"/>
        <v>0</v>
      </c>
    </row>
    <row r="143" spans="1:77" x14ac:dyDescent="0.35">
      <c r="A143" s="51" t="s">
        <v>221</v>
      </c>
      <c r="B143" s="52" t="s">
        <v>112</v>
      </c>
      <c r="C143" s="53"/>
      <c r="D143" s="54"/>
      <c r="E143" s="54"/>
      <c r="F143" s="54"/>
      <c r="G143" s="55"/>
      <c r="H143" s="55"/>
      <c r="I143" s="47">
        <f t="shared" si="666"/>
        <v>0</v>
      </c>
      <c r="J143" s="47">
        <f t="shared" si="667"/>
        <v>0</v>
      </c>
      <c r="K143" s="47">
        <f t="shared" si="668"/>
        <v>0</v>
      </c>
      <c r="L143" s="47">
        <f t="shared" si="669"/>
        <v>0</v>
      </c>
      <c r="M143" s="47">
        <f t="shared" si="670"/>
        <v>0</v>
      </c>
      <c r="N143" s="47">
        <f t="shared" si="671"/>
        <v>0</v>
      </c>
      <c r="O143" s="47"/>
      <c r="P143" s="48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50">
        <f t="shared" si="672"/>
        <v>0</v>
      </c>
      <c r="AJ143" s="50">
        <f t="shared" si="673"/>
        <v>0</v>
      </c>
      <c r="AK143" s="35"/>
      <c r="AL143" s="49">
        <f t="shared" si="256"/>
        <v>0</v>
      </c>
      <c r="AM143" s="49">
        <f t="shared" si="257"/>
        <v>0</v>
      </c>
      <c r="AN143" s="49">
        <f t="shared" si="258"/>
        <v>0</v>
      </c>
      <c r="AO143" s="49">
        <f t="shared" si="259"/>
        <v>0</v>
      </c>
      <c r="AP143" s="49">
        <f t="shared" si="260"/>
        <v>0</v>
      </c>
      <c r="AQ143" s="49">
        <f t="shared" si="261"/>
        <v>0</v>
      </c>
      <c r="AR143" s="49">
        <f t="shared" si="262"/>
        <v>0</v>
      </c>
      <c r="AS143" s="49">
        <f t="shared" si="263"/>
        <v>0</v>
      </c>
      <c r="AT143" s="49">
        <f t="shared" si="264"/>
        <v>0</v>
      </c>
      <c r="AU143" s="49">
        <f t="shared" si="265"/>
        <v>0</v>
      </c>
      <c r="AV143" s="49">
        <f t="shared" si="266"/>
        <v>0</v>
      </c>
      <c r="AW143" s="49">
        <f t="shared" si="267"/>
        <v>0</v>
      </c>
      <c r="AX143" s="49">
        <f t="shared" si="268"/>
        <v>0</v>
      </c>
      <c r="AY143" s="49">
        <f t="shared" si="269"/>
        <v>0</v>
      </c>
      <c r="AZ143" s="49">
        <f t="shared" si="270"/>
        <v>0</v>
      </c>
      <c r="BA143" s="49">
        <f t="shared" si="271"/>
        <v>0</v>
      </c>
      <c r="BB143" s="49">
        <f t="shared" si="272"/>
        <v>0</v>
      </c>
      <c r="BC143" s="49">
        <f t="shared" si="273"/>
        <v>0</v>
      </c>
      <c r="BD143" s="49">
        <f t="shared" si="274"/>
        <v>0</v>
      </c>
      <c r="BE143" s="49">
        <f t="shared" si="275"/>
        <v>0</v>
      </c>
      <c r="BF143" s="49">
        <f t="shared" si="276"/>
        <v>0</v>
      </c>
      <c r="BG143" s="49">
        <f t="shared" si="277"/>
        <v>0</v>
      </c>
      <c r="BH143" s="49">
        <f t="shared" si="278"/>
        <v>0</v>
      </c>
      <c r="BI143" s="49">
        <f t="shared" si="279"/>
        <v>0</v>
      </c>
      <c r="BJ143" s="49">
        <f t="shared" si="280"/>
        <v>0</v>
      </c>
      <c r="BK143" s="49">
        <f t="shared" si="281"/>
        <v>0</v>
      </c>
      <c r="BL143" s="49">
        <f t="shared" si="282"/>
        <v>0</v>
      </c>
      <c r="BM143" s="49">
        <f t="shared" si="283"/>
        <v>0</v>
      </c>
      <c r="BN143" s="49">
        <f t="shared" si="284"/>
        <v>0</v>
      </c>
      <c r="BO143" s="49">
        <f t="shared" si="285"/>
        <v>0</v>
      </c>
      <c r="BP143" s="49">
        <f t="shared" si="286"/>
        <v>0</v>
      </c>
      <c r="BQ143" s="49">
        <f t="shared" si="287"/>
        <v>0</v>
      </c>
      <c r="BR143" s="49">
        <f t="shared" si="288"/>
        <v>0</v>
      </c>
      <c r="BS143" s="49">
        <f t="shared" si="289"/>
        <v>0</v>
      </c>
      <c r="BT143" s="49">
        <f t="shared" si="290"/>
        <v>0</v>
      </c>
      <c r="BU143" s="49">
        <f t="shared" si="291"/>
        <v>0</v>
      </c>
      <c r="BV143" s="35">
        <f t="shared" si="674"/>
        <v>0</v>
      </c>
      <c r="BW143" s="35">
        <f t="shared" si="675"/>
        <v>0</v>
      </c>
      <c r="BX143" s="35">
        <f t="shared" si="676"/>
        <v>0</v>
      </c>
      <c r="BY143" s="35">
        <f t="shared" si="677"/>
        <v>0</v>
      </c>
    </row>
    <row r="144" spans="1:77" x14ac:dyDescent="0.35">
      <c r="A144" s="51" t="s">
        <v>222</v>
      </c>
      <c r="B144" s="52" t="s">
        <v>114</v>
      </c>
      <c r="C144" s="53"/>
      <c r="D144" s="54"/>
      <c r="E144" s="54"/>
      <c r="F144" s="54"/>
      <c r="G144" s="55"/>
      <c r="H144" s="55"/>
      <c r="I144" s="47">
        <f t="shared" si="666"/>
        <v>0</v>
      </c>
      <c r="J144" s="47">
        <f t="shared" si="667"/>
        <v>0</v>
      </c>
      <c r="K144" s="47">
        <f t="shared" si="668"/>
        <v>0</v>
      </c>
      <c r="L144" s="47">
        <f t="shared" si="669"/>
        <v>0</v>
      </c>
      <c r="M144" s="47">
        <f t="shared" si="670"/>
        <v>0</v>
      </c>
      <c r="N144" s="47">
        <f t="shared" si="671"/>
        <v>0</v>
      </c>
      <c r="O144" s="47"/>
      <c r="P144" s="48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50">
        <f t="shared" si="672"/>
        <v>0</v>
      </c>
      <c r="AJ144" s="50">
        <f t="shared" si="673"/>
        <v>0</v>
      </c>
      <c r="AK144" s="35"/>
      <c r="AL144" s="49">
        <f t="shared" si="256"/>
        <v>0</v>
      </c>
      <c r="AM144" s="49">
        <f t="shared" si="257"/>
        <v>0</v>
      </c>
      <c r="AN144" s="49">
        <f t="shared" si="258"/>
        <v>0</v>
      </c>
      <c r="AO144" s="49">
        <f t="shared" si="259"/>
        <v>0</v>
      </c>
      <c r="AP144" s="49">
        <f t="shared" si="260"/>
        <v>0</v>
      </c>
      <c r="AQ144" s="49">
        <f t="shared" si="261"/>
        <v>0</v>
      </c>
      <c r="AR144" s="49">
        <f t="shared" si="262"/>
        <v>0</v>
      </c>
      <c r="AS144" s="49">
        <f t="shared" si="263"/>
        <v>0</v>
      </c>
      <c r="AT144" s="49">
        <f t="shared" si="264"/>
        <v>0</v>
      </c>
      <c r="AU144" s="49">
        <f t="shared" si="265"/>
        <v>0</v>
      </c>
      <c r="AV144" s="49">
        <f t="shared" si="266"/>
        <v>0</v>
      </c>
      <c r="AW144" s="49">
        <f t="shared" si="267"/>
        <v>0</v>
      </c>
      <c r="AX144" s="49">
        <f t="shared" si="268"/>
        <v>0</v>
      </c>
      <c r="AY144" s="49">
        <f t="shared" si="269"/>
        <v>0</v>
      </c>
      <c r="AZ144" s="49">
        <f t="shared" si="270"/>
        <v>0</v>
      </c>
      <c r="BA144" s="49">
        <f t="shared" si="271"/>
        <v>0</v>
      </c>
      <c r="BB144" s="49">
        <f t="shared" si="272"/>
        <v>0</v>
      </c>
      <c r="BC144" s="49">
        <f t="shared" si="273"/>
        <v>0</v>
      </c>
      <c r="BD144" s="49">
        <f t="shared" si="274"/>
        <v>0</v>
      </c>
      <c r="BE144" s="49">
        <f t="shared" si="275"/>
        <v>0</v>
      </c>
      <c r="BF144" s="49">
        <f t="shared" si="276"/>
        <v>0</v>
      </c>
      <c r="BG144" s="49">
        <f t="shared" si="277"/>
        <v>0</v>
      </c>
      <c r="BH144" s="49">
        <f t="shared" si="278"/>
        <v>0</v>
      </c>
      <c r="BI144" s="49">
        <f t="shared" si="279"/>
        <v>0</v>
      </c>
      <c r="BJ144" s="49">
        <f t="shared" si="280"/>
        <v>0</v>
      </c>
      <c r="BK144" s="49">
        <f t="shared" si="281"/>
        <v>0</v>
      </c>
      <c r="BL144" s="49">
        <f t="shared" si="282"/>
        <v>0</v>
      </c>
      <c r="BM144" s="49">
        <f t="shared" si="283"/>
        <v>0</v>
      </c>
      <c r="BN144" s="49">
        <f t="shared" si="284"/>
        <v>0</v>
      </c>
      <c r="BO144" s="49">
        <f t="shared" si="285"/>
        <v>0</v>
      </c>
      <c r="BP144" s="49">
        <f t="shared" si="286"/>
        <v>0</v>
      </c>
      <c r="BQ144" s="49">
        <f t="shared" si="287"/>
        <v>0</v>
      </c>
      <c r="BR144" s="49">
        <f t="shared" si="288"/>
        <v>0</v>
      </c>
      <c r="BS144" s="49">
        <f t="shared" si="289"/>
        <v>0</v>
      </c>
      <c r="BT144" s="49">
        <f t="shared" si="290"/>
        <v>0</v>
      </c>
      <c r="BU144" s="49">
        <f t="shared" si="291"/>
        <v>0</v>
      </c>
      <c r="BV144" s="35">
        <f t="shared" si="674"/>
        <v>0</v>
      </c>
      <c r="BW144" s="35">
        <f t="shared" si="675"/>
        <v>0</v>
      </c>
      <c r="BX144" s="35">
        <f t="shared" si="676"/>
        <v>0</v>
      </c>
      <c r="BY144" s="35">
        <f t="shared" si="677"/>
        <v>0</v>
      </c>
    </row>
    <row r="145" spans="1:77" x14ac:dyDescent="0.35">
      <c r="A145" s="51" t="s">
        <v>223</v>
      </c>
      <c r="B145" s="52" t="s">
        <v>116</v>
      </c>
      <c r="C145" s="53"/>
      <c r="D145" s="54"/>
      <c r="E145" s="54"/>
      <c r="F145" s="54"/>
      <c r="G145" s="55"/>
      <c r="H145" s="55"/>
      <c r="I145" s="47">
        <f t="shared" si="666"/>
        <v>0</v>
      </c>
      <c r="J145" s="47">
        <f t="shared" si="667"/>
        <v>0</v>
      </c>
      <c r="K145" s="47">
        <f t="shared" si="668"/>
        <v>0</v>
      </c>
      <c r="L145" s="47">
        <f t="shared" si="669"/>
        <v>0</v>
      </c>
      <c r="M145" s="47">
        <f t="shared" si="670"/>
        <v>0</v>
      </c>
      <c r="N145" s="47">
        <f t="shared" si="671"/>
        <v>0</v>
      </c>
      <c r="O145" s="47"/>
      <c r="P145" s="48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50">
        <f t="shared" si="672"/>
        <v>0</v>
      </c>
      <c r="AJ145" s="50">
        <f t="shared" si="673"/>
        <v>0</v>
      </c>
      <c r="AK145" s="35"/>
      <c r="AL145" s="49">
        <f t="shared" si="256"/>
        <v>0</v>
      </c>
      <c r="AM145" s="49">
        <f t="shared" si="257"/>
        <v>0</v>
      </c>
      <c r="AN145" s="49">
        <f t="shared" si="258"/>
        <v>0</v>
      </c>
      <c r="AO145" s="49">
        <f t="shared" si="259"/>
        <v>0</v>
      </c>
      <c r="AP145" s="49">
        <f t="shared" si="260"/>
        <v>0</v>
      </c>
      <c r="AQ145" s="49">
        <f t="shared" si="261"/>
        <v>0</v>
      </c>
      <c r="AR145" s="49">
        <f t="shared" si="262"/>
        <v>0</v>
      </c>
      <c r="AS145" s="49">
        <f t="shared" si="263"/>
        <v>0</v>
      </c>
      <c r="AT145" s="49">
        <f t="shared" si="264"/>
        <v>0</v>
      </c>
      <c r="AU145" s="49">
        <f t="shared" si="265"/>
        <v>0</v>
      </c>
      <c r="AV145" s="49">
        <f t="shared" si="266"/>
        <v>0</v>
      </c>
      <c r="AW145" s="49">
        <f t="shared" si="267"/>
        <v>0</v>
      </c>
      <c r="AX145" s="49">
        <f t="shared" si="268"/>
        <v>0</v>
      </c>
      <c r="AY145" s="49">
        <f t="shared" si="269"/>
        <v>0</v>
      </c>
      <c r="AZ145" s="49">
        <f t="shared" si="270"/>
        <v>0</v>
      </c>
      <c r="BA145" s="49">
        <f t="shared" si="271"/>
        <v>0</v>
      </c>
      <c r="BB145" s="49">
        <f t="shared" si="272"/>
        <v>0</v>
      </c>
      <c r="BC145" s="49">
        <f t="shared" si="273"/>
        <v>0</v>
      </c>
      <c r="BD145" s="49">
        <f t="shared" si="274"/>
        <v>0</v>
      </c>
      <c r="BE145" s="49">
        <f t="shared" si="275"/>
        <v>0</v>
      </c>
      <c r="BF145" s="49">
        <f t="shared" si="276"/>
        <v>0</v>
      </c>
      <c r="BG145" s="49">
        <f t="shared" si="277"/>
        <v>0</v>
      </c>
      <c r="BH145" s="49">
        <f t="shared" si="278"/>
        <v>0</v>
      </c>
      <c r="BI145" s="49">
        <f t="shared" si="279"/>
        <v>0</v>
      </c>
      <c r="BJ145" s="49">
        <f t="shared" si="280"/>
        <v>0</v>
      </c>
      <c r="BK145" s="49">
        <f t="shared" si="281"/>
        <v>0</v>
      </c>
      <c r="BL145" s="49">
        <f t="shared" si="282"/>
        <v>0</v>
      </c>
      <c r="BM145" s="49">
        <f t="shared" si="283"/>
        <v>0</v>
      </c>
      <c r="BN145" s="49">
        <f t="shared" si="284"/>
        <v>0</v>
      </c>
      <c r="BO145" s="49">
        <f t="shared" si="285"/>
        <v>0</v>
      </c>
      <c r="BP145" s="49">
        <f t="shared" si="286"/>
        <v>0</v>
      </c>
      <c r="BQ145" s="49">
        <f t="shared" si="287"/>
        <v>0</v>
      </c>
      <c r="BR145" s="49">
        <f t="shared" si="288"/>
        <v>0</v>
      </c>
      <c r="BS145" s="49">
        <f t="shared" si="289"/>
        <v>0</v>
      </c>
      <c r="BT145" s="49">
        <f t="shared" si="290"/>
        <v>0</v>
      </c>
      <c r="BU145" s="49">
        <f t="shared" si="291"/>
        <v>0</v>
      </c>
      <c r="BV145" s="35">
        <f t="shared" si="674"/>
        <v>0</v>
      </c>
      <c r="BW145" s="35">
        <f t="shared" si="675"/>
        <v>0</v>
      </c>
      <c r="BX145" s="35">
        <f t="shared" si="676"/>
        <v>0</v>
      </c>
      <c r="BY145" s="35">
        <f t="shared" si="677"/>
        <v>0</v>
      </c>
    </row>
    <row r="146" spans="1:77" x14ac:dyDescent="0.35">
      <c r="A146" s="51" t="s">
        <v>224</v>
      </c>
      <c r="B146" s="52" t="s">
        <v>118</v>
      </c>
      <c r="C146" s="53"/>
      <c r="D146" s="54"/>
      <c r="E146" s="54"/>
      <c r="F146" s="54"/>
      <c r="G146" s="55"/>
      <c r="H146" s="55"/>
      <c r="I146" s="47">
        <f t="shared" si="666"/>
        <v>0</v>
      </c>
      <c r="J146" s="47">
        <f t="shared" si="667"/>
        <v>0</v>
      </c>
      <c r="K146" s="47">
        <f t="shared" si="668"/>
        <v>0</v>
      </c>
      <c r="L146" s="47">
        <f t="shared" si="669"/>
        <v>0</v>
      </c>
      <c r="M146" s="47">
        <f t="shared" si="670"/>
        <v>0</v>
      </c>
      <c r="N146" s="47">
        <f t="shared" si="671"/>
        <v>0</v>
      </c>
      <c r="O146" s="47"/>
      <c r="P146" s="48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50">
        <f t="shared" si="672"/>
        <v>0</v>
      </c>
      <c r="AJ146" s="50">
        <f t="shared" si="673"/>
        <v>0</v>
      </c>
      <c r="AK146" s="35"/>
      <c r="AL146" s="49">
        <f t="shared" si="256"/>
        <v>0</v>
      </c>
      <c r="AM146" s="49">
        <f t="shared" si="257"/>
        <v>0</v>
      </c>
      <c r="AN146" s="49">
        <f t="shared" si="258"/>
        <v>0</v>
      </c>
      <c r="AO146" s="49">
        <f t="shared" si="259"/>
        <v>0</v>
      </c>
      <c r="AP146" s="49">
        <f t="shared" si="260"/>
        <v>0</v>
      </c>
      <c r="AQ146" s="49">
        <f t="shared" si="261"/>
        <v>0</v>
      </c>
      <c r="AR146" s="49">
        <f t="shared" si="262"/>
        <v>0</v>
      </c>
      <c r="AS146" s="49">
        <f t="shared" si="263"/>
        <v>0</v>
      </c>
      <c r="AT146" s="49">
        <f t="shared" si="264"/>
        <v>0</v>
      </c>
      <c r="AU146" s="49">
        <f t="shared" si="265"/>
        <v>0</v>
      </c>
      <c r="AV146" s="49">
        <f t="shared" si="266"/>
        <v>0</v>
      </c>
      <c r="AW146" s="49">
        <f t="shared" si="267"/>
        <v>0</v>
      </c>
      <c r="AX146" s="49">
        <f t="shared" si="268"/>
        <v>0</v>
      </c>
      <c r="AY146" s="49">
        <f t="shared" si="269"/>
        <v>0</v>
      </c>
      <c r="AZ146" s="49">
        <f t="shared" si="270"/>
        <v>0</v>
      </c>
      <c r="BA146" s="49">
        <f t="shared" si="271"/>
        <v>0</v>
      </c>
      <c r="BB146" s="49">
        <f t="shared" si="272"/>
        <v>0</v>
      </c>
      <c r="BC146" s="49">
        <f t="shared" si="273"/>
        <v>0</v>
      </c>
      <c r="BD146" s="49">
        <f t="shared" si="274"/>
        <v>0</v>
      </c>
      <c r="BE146" s="49">
        <f t="shared" si="275"/>
        <v>0</v>
      </c>
      <c r="BF146" s="49">
        <f t="shared" si="276"/>
        <v>0</v>
      </c>
      <c r="BG146" s="49">
        <f t="shared" si="277"/>
        <v>0</v>
      </c>
      <c r="BH146" s="49">
        <f t="shared" si="278"/>
        <v>0</v>
      </c>
      <c r="BI146" s="49">
        <f t="shared" si="279"/>
        <v>0</v>
      </c>
      <c r="BJ146" s="49">
        <f t="shared" si="280"/>
        <v>0</v>
      </c>
      <c r="BK146" s="49">
        <f t="shared" si="281"/>
        <v>0</v>
      </c>
      <c r="BL146" s="49">
        <f t="shared" si="282"/>
        <v>0</v>
      </c>
      <c r="BM146" s="49">
        <f t="shared" si="283"/>
        <v>0</v>
      </c>
      <c r="BN146" s="49">
        <f t="shared" si="284"/>
        <v>0</v>
      </c>
      <c r="BO146" s="49">
        <f t="shared" si="285"/>
        <v>0</v>
      </c>
      <c r="BP146" s="49">
        <f t="shared" si="286"/>
        <v>0</v>
      </c>
      <c r="BQ146" s="49">
        <f t="shared" si="287"/>
        <v>0</v>
      </c>
      <c r="BR146" s="49">
        <f t="shared" si="288"/>
        <v>0</v>
      </c>
      <c r="BS146" s="49">
        <f t="shared" si="289"/>
        <v>0</v>
      </c>
      <c r="BT146" s="49">
        <f t="shared" si="290"/>
        <v>0</v>
      </c>
      <c r="BU146" s="49">
        <f t="shared" si="291"/>
        <v>0</v>
      </c>
      <c r="BV146" s="35">
        <f t="shared" si="674"/>
        <v>0</v>
      </c>
      <c r="BW146" s="35">
        <f t="shared" si="675"/>
        <v>0</v>
      </c>
      <c r="BX146" s="35">
        <f t="shared" si="676"/>
        <v>0</v>
      </c>
      <c r="BY146" s="35">
        <f t="shared" si="677"/>
        <v>0</v>
      </c>
    </row>
    <row r="147" spans="1:77" s="10" customFormat="1" x14ac:dyDescent="0.35">
      <c r="A147" s="56"/>
      <c r="B147" s="57" t="s">
        <v>225</v>
      </c>
      <c r="C147" s="58"/>
      <c r="D147" s="59"/>
      <c r="E147" s="59"/>
      <c r="F147" s="60"/>
      <c r="G147" s="61">
        <f>IFERROR((K147+L147)/(I147+J147),0)</f>
        <v>0</v>
      </c>
      <c r="H147" s="61">
        <f>IFERROR((M147+N147)/(I147+J147),0)</f>
        <v>0</v>
      </c>
      <c r="I147" s="59">
        <f>ROUND(SUBTOTAL(9,I141:I146),0)</f>
        <v>0</v>
      </c>
      <c r="J147" s="59">
        <f t="shared" ref="J147" si="678">ROUND(SUBTOTAL(9,J141:J146),0)</f>
        <v>0</v>
      </c>
      <c r="K147" s="59">
        <f t="shared" ref="K147" si="679">ROUND(SUBTOTAL(9,K141:K146),0)</f>
        <v>0</v>
      </c>
      <c r="L147" s="59">
        <f t="shared" ref="L147" si="680">ROUND(SUBTOTAL(9,L141:L146),0)</f>
        <v>0</v>
      </c>
      <c r="M147" s="59">
        <f t="shared" ref="M147" si="681">ROUND(SUBTOTAL(9,M141:M146),0)</f>
        <v>0</v>
      </c>
      <c r="N147" s="59">
        <f t="shared" ref="N147:O147" si="682">ROUND(SUBTOTAL(9,N141:N146),0)</f>
        <v>0</v>
      </c>
      <c r="O147" s="59">
        <f t="shared" si="682"/>
        <v>0</v>
      </c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>
        <f t="shared" ref="AI147" si="683">ROUND(SUBTOTAL(9,AI141:AI146),0)</f>
        <v>0</v>
      </c>
      <c r="AJ147" s="59">
        <f t="shared" ref="AJ147" si="684">ROUND(SUBTOTAL(9,AJ141:AJ146),0)</f>
        <v>0</v>
      </c>
      <c r="AK147" s="59"/>
      <c r="AL147" s="59">
        <f t="shared" ref="AL147" si="685">ROUND(SUBTOTAL(9,AL141:AL146),0)</f>
        <v>0</v>
      </c>
      <c r="AM147" s="59">
        <f t="shared" ref="AM147" si="686">ROUND(SUBTOTAL(9,AM141:AM146),0)</f>
        <v>0</v>
      </c>
      <c r="AN147" s="59">
        <f t="shared" ref="AN147" si="687">ROUND(SUBTOTAL(9,AN141:AN146),0)</f>
        <v>0</v>
      </c>
      <c r="AO147" s="59">
        <f t="shared" ref="AO147" si="688">ROUND(SUBTOTAL(9,AO141:AO146),0)</f>
        <v>0</v>
      </c>
      <c r="AP147" s="59">
        <f t="shared" ref="AP147" si="689">ROUND(SUBTOTAL(9,AP141:AP146),0)</f>
        <v>0</v>
      </c>
      <c r="AQ147" s="59">
        <f t="shared" ref="AQ147" si="690">ROUND(SUBTOTAL(9,AQ141:AQ146),0)</f>
        <v>0</v>
      </c>
      <c r="AR147" s="59">
        <f t="shared" ref="AR147" si="691">ROUND(SUBTOTAL(9,AR141:AR146),0)</f>
        <v>0</v>
      </c>
      <c r="AS147" s="59">
        <f t="shared" ref="AS147" si="692">ROUND(SUBTOTAL(9,AS141:AS146),0)</f>
        <v>0</v>
      </c>
      <c r="AT147" s="59">
        <f t="shared" ref="AT147" si="693">ROUND(SUBTOTAL(9,AT141:AT146),0)</f>
        <v>0</v>
      </c>
      <c r="AU147" s="59">
        <f t="shared" ref="AU147" si="694">ROUND(SUBTOTAL(9,AU141:AU146),0)</f>
        <v>0</v>
      </c>
      <c r="AV147" s="59">
        <f t="shared" ref="AV147" si="695">ROUND(SUBTOTAL(9,AV141:AV146),0)</f>
        <v>0</v>
      </c>
      <c r="AW147" s="59">
        <f t="shared" ref="AW147" si="696">ROUND(SUBTOTAL(9,AW141:AW146),0)</f>
        <v>0</v>
      </c>
      <c r="AX147" s="59">
        <f t="shared" ref="AX147" si="697">ROUND(SUBTOTAL(9,AX141:AX146),0)</f>
        <v>0</v>
      </c>
      <c r="AY147" s="59">
        <f t="shared" ref="AY147" si="698">ROUND(SUBTOTAL(9,AY141:AY146),0)</f>
        <v>0</v>
      </c>
      <c r="AZ147" s="59">
        <f t="shared" ref="AZ147" si="699">ROUND(SUBTOTAL(9,AZ141:AZ146),0)</f>
        <v>0</v>
      </c>
      <c r="BA147" s="59">
        <f t="shared" ref="BA147" si="700">ROUND(SUBTOTAL(9,BA141:BA146),0)</f>
        <v>0</v>
      </c>
      <c r="BB147" s="59">
        <f t="shared" ref="BB147" si="701">ROUND(SUBTOTAL(9,BB141:BB146),0)</f>
        <v>0</v>
      </c>
      <c r="BC147" s="59">
        <f t="shared" ref="BC147" si="702">ROUND(SUBTOTAL(9,BC141:BC146),0)</f>
        <v>0</v>
      </c>
      <c r="BD147" s="59">
        <f t="shared" ref="BD147" si="703">ROUND(SUBTOTAL(9,BD141:BD146),0)</f>
        <v>0</v>
      </c>
      <c r="BE147" s="59">
        <f t="shared" ref="BE147" si="704">ROUND(SUBTOTAL(9,BE141:BE146),0)</f>
        <v>0</v>
      </c>
      <c r="BF147" s="59">
        <f t="shared" ref="BF147" si="705">ROUND(SUBTOTAL(9,BF141:BF146),0)</f>
        <v>0</v>
      </c>
      <c r="BG147" s="59">
        <f t="shared" ref="BG147" si="706">ROUND(SUBTOTAL(9,BG141:BG146),0)</f>
        <v>0</v>
      </c>
      <c r="BH147" s="59">
        <f t="shared" ref="BH147" si="707">ROUND(SUBTOTAL(9,BH141:BH146),0)</f>
        <v>0</v>
      </c>
      <c r="BI147" s="59">
        <f t="shared" ref="BI147" si="708">ROUND(SUBTOTAL(9,BI141:BI146),0)</f>
        <v>0</v>
      </c>
      <c r="BJ147" s="59">
        <f t="shared" ref="BJ147" si="709">ROUND(SUBTOTAL(9,BJ141:BJ146),0)</f>
        <v>0</v>
      </c>
      <c r="BK147" s="59">
        <f t="shared" ref="BK147" si="710">ROUND(SUBTOTAL(9,BK141:BK146),0)</f>
        <v>0</v>
      </c>
      <c r="BL147" s="59">
        <f t="shared" ref="BL147" si="711">ROUND(SUBTOTAL(9,BL141:BL146),0)</f>
        <v>0</v>
      </c>
      <c r="BM147" s="59">
        <f t="shared" ref="BM147" si="712">ROUND(SUBTOTAL(9,BM141:BM146),0)</f>
        <v>0</v>
      </c>
      <c r="BN147" s="59">
        <f t="shared" ref="BN147" si="713">ROUND(SUBTOTAL(9,BN141:BN146),0)</f>
        <v>0</v>
      </c>
      <c r="BO147" s="59">
        <f t="shared" ref="BO147" si="714">ROUND(SUBTOTAL(9,BO141:BO146),0)</f>
        <v>0</v>
      </c>
      <c r="BP147" s="59">
        <f t="shared" ref="BP147" si="715">ROUND(SUBTOTAL(9,BP141:BP146),0)</f>
        <v>0</v>
      </c>
      <c r="BQ147" s="59">
        <f t="shared" ref="BQ147" si="716">ROUND(SUBTOTAL(9,BQ141:BQ146),0)</f>
        <v>0</v>
      </c>
      <c r="BR147" s="59">
        <f t="shared" ref="BR147" si="717">ROUND(SUBTOTAL(9,BR141:BR146),0)</f>
        <v>0</v>
      </c>
      <c r="BS147" s="59">
        <f t="shared" ref="BS147" si="718">ROUND(SUBTOTAL(9,BS141:BS146),0)</f>
        <v>0</v>
      </c>
      <c r="BT147" s="59">
        <f t="shared" ref="BT147" si="719">ROUND(SUBTOTAL(9,BT141:BT146),0)</f>
        <v>0</v>
      </c>
      <c r="BU147" s="59">
        <f t="shared" ref="BU147" si="720">ROUND(SUBTOTAL(9,BU141:BU146),0)</f>
        <v>0</v>
      </c>
      <c r="BV147" s="59">
        <f t="shared" ref="BV147" si="721">ROUND(SUBTOTAL(9,BV141:BV146),0)</f>
        <v>0</v>
      </c>
      <c r="BW147" s="59">
        <f t="shared" ref="BW147" si="722">ROUND(SUBTOTAL(9,BW141:BW146),0)</f>
        <v>0</v>
      </c>
      <c r="BX147" s="59">
        <f t="shared" ref="BX147" si="723">ROUND(SUBTOTAL(9,BX141:BX146),0)</f>
        <v>0</v>
      </c>
      <c r="BY147" s="59">
        <f t="shared" ref="BY147" si="724">ROUND(SUBTOTAL(9,BY141:BY146),0)</f>
        <v>0</v>
      </c>
    </row>
    <row r="148" spans="1:77" x14ac:dyDescent="0.35">
      <c r="A148" s="64" t="s">
        <v>226</v>
      </c>
      <c r="B148" s="65" t="s">
        <v>163</v>
      </c>
      <c r="C148" s="66"/>
      <c r="D148" s="67"/>
      <c r="E148" s="67"/>
      <c r="F148" s="67"/>
      <c r="G148" s="68"/>
      <c r="H148" s="68"/>
      <c r="I148" s="47">
        <f t="shared" ref="I148:I153" si="725">IFERROR(ROUND((C148*D148*E148),0),0)</f>
        <v>0</v>
      </c>
      <c r="J148" s="47">
        <f t="shared" ref="J148:J153" si="726">IFERROR(ROUND((C148*D148*F148),0),0)</f>
        <v>0</v>
      </c>
      <c r="K148" s="47">
        <f t="shared" ref="K148:K153" si="727">IFERROR(ROUND(I148*G148,2),0)</f>
        <v>0</v>
      </c>
      <c r="L148" s="47">
        <f t="shared" ref="L148:L153" si="728">IFERROR(ROUND(J148*G148,2),0)</f>
        <v>0</v>
      </c>
      <c r="M148" s="47">
        <f t="shared" ref="M148:M153" si="729">IFERROR(ROUND(I148*H148,2),0)</f>
        <v>0</v>
      </c>
      <c r="N148" s="47">
        <f t="shared" ref="N148:N153" si="730">IFERROR(ROUND(J148*H148,2),0)</f>
        <v>0</v>
      </c>
      <c r="O148" s="47"/>
      <c r="P148" s="48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50">
        <f t="shared" ref="AI148:AI153" si="731">ROUND(SUM(Q148:AH148),2)</f>
        <v>0</v>
      </c>
      <c r="AJ148" s="50">
        <f t="shared" ref="AJ148:AJ153" si="732">ROUND(((E148+F148)*C148)-AI148,2)</f>
        <v>0</v>
      </c>
      <c r="AK148" s="35"/>
      <c r="AL148" s="49">
        <f t="shared" si="256"/>
        <v>0</v>
      </c>
      <c r="AM148" s="49">
        <f t="shared" si="257"/>
        <v>0</v>
      </c>
      <c r="AN148" s="49">
        <f t="shared" si="258"/>
        <v>0</v>
      </c>
      <c r="AO148" s="49">
        <f t="shared" si="259"/>
        <v>0</v>
      </c>
      <c r="AP148" s="49">
        <f t="shared" si="260"/>
        <v>0</v>
      </c>
      <c r="AQ148" s="49">
        <f t="shared" si="261"/>
        <v>0</v>
      </c>
      <c r="AR148" s="49">
        <f t="shared" si="262"/>
        <v>0</v>
      </c>
      <c r="AS148" s="49">
        <f t="shared" si="263"/>
        <v>0</v>
      </c>
      <c r="AT148" s="49">
        <f t="shared" si="264"/>
        <v>0</v>
      </c>
      <c r="AU148" s="49">
        <f t="shared" si="265"/>
        <v>0</v>
      </c>
      <c r="AV148" s="49">
        <f t="shared" si="266"/>
        <v>0</v>
      </c>
      <c r="AW148" s="49">
        <f t="shared" si="267"/>
        <v>0</v>
      </c>
      <c r="AX148" s="49">
        <f t="shared" si="268"/>
        <v>0</v>
      </c>
      <c r="AY148" s="49">
        <f t="shared" si="269"/>
        <v>0</v>
      </c>
      <c r="AZ148" s="49">
        <f t="shared" si="270"/>
        <v>0</v>
      </c>
      <c r="BA148" s="49">
        <f t="shared" si="271"/>
        <v>0</v>
      </c>
      <c r="BB148" s="49">
        <f t="shared" si="272"/>
        <v>0</v>
      </c>
      <c r="BC148" s="49">
        <f t="shared" si="273"/>
        <v>0</v>
      </c>
      <c r="BD148" s="49">
        <f t="shared" si="274"/>
        <v>0</v>
      </c>
      <c r="BE148" s="49">
        <f t="shared" si="275"/>
        <v>0</v>
      </c>
      <c r="BF148" s="49">
        <f t="shared" si="276"/>
        <v>0</v>
      </c>
      <c r="BG148" s="49">
        <f t="shared" si="277"/>
        <v>0</v>
      </c>
      <c r="BH148" s="49">
        <f t="shared" si="278"/>
        <v>0</v>
      </c>
      <c r="BI148" s="49">
        <f t="shared" si="279"/>
        <v>0</v>
      </c>
      <c r="BJ148" s="49">
        <f t="shared" si="280"/>
        <v>0</v>
      </c>
      <c r="BK148" s="49">
        <f t="shared" si="281"/>
        <v>0</v>
      </c>
      <c r="BL148" s="49">
        <f t="shared" si="282"/>
        <v>0</v>
      </c>
      <c r="BM148" s="49">
        <f t="shared" si="283"/>
        <v>0</v>
      </c>
      <c r="BN148" s="49">
        <f t="shared" si="284"/>
        <v>0</v>
      </c>
      <c r="BO148" s="49">
        <f t="shared" si="285"/>
        <v>0</v>
      </c>
      <c r="BP148" s="49">
        <f t="shared" si="286"/>
        <v>0</v>
      </c>
      <c r="BQ148" s="49">
        <f t="shared" si="287"/>
        <v>0</v>
      </c>
      <c r="BR148" s="49">
        <f t="shared" si="288"/>
        <v>0</v>
      </c>
      <c r="BS148" s="49">
        <f t="shared" si="289"/>
        <v>0</v>
      </c>
      <c r="BT148" s="49">
        <f t="shared" si="290"/>
        <v>0</v>
      </c>
      <c r="BU148" s="49">
        <f t="shared" si="291"/>
        <v>0</v>
      </c>
      <c r="BV148" s="35">
        <f t="shared" ref="BV148:BV153" si="733">ROUND(AL148+AN148+AP148+AR148+AT148+AV148+AX148+AZ148+BB148+BD148+BF148+BH148+BJ148+BL148+BN148+BP148+BR148+BT148,0)</f>
        <v>0</v>
      </c>
      <c r="BW148" s="35">
        <f t="shared" ref="BW148:BW153" si="734">ROUND(AM148+AO148+AQ148+AS148+AU148+AW148+AY148+BA148+BC148+BE148+BG148+BI148+BK148+BM148+BO148+BQ148+BS148+BU148,0)</f>
        <v>0</v>
      </c>
      <c r="BX148" s="35">
        <f t="shared" ref="BX148:BX153" si="735">ROUND((K148+L148)-BV148,0)</f>
        <v>0</v>
      </c>
      <c r="BY148" s="35">
        <f t="shared" ref="BY148:BY153" si="736">ROUND((M148+N148)-BW148,0)</f>
        <v>0</v>
      </c>
    </row>
    <row r="149" spans="1:77" x14ac:dyDescent="0.35">
      <c r="A149" s="51" t="s">
        <v>227</v>
      </c>
      <c r="B149" s="52" t="s">
        <v>110</v>
      </c>
      <c r="C149" s="53"/>
      <c r="D149" s="54"/>
      <c r="E149" s="54"/>
      <c r="F149" s="54"/>
      <c r="G149" s="55"/>
      <c r="H149" s="55"/>
      <c r="I149" s="47">
        <f t="shared" si="725"/>
        <v>0</v>
      </c>
      <c r="J149" s="47">
        <f t="shared" si="726"/>
        <v>0</v>
      </c>
      <c r="K149" s="47">
        <f t="shared" si="727"/>
        <v>0</v>
      </c>
      <c r="L149" s="47">
        <f t="shared" si="728"/>
        <v>0</v>
      </c>
      <c r="M149" s="47">
        <f t="shared" si="729"/>
        <v>0</v>
      </c>
      <c r="N149" s="47">
        <f t="shared" si="730"/>
        <v>0</v>
      </c>
      <c r="O149" s="47"/>
      <c r="P149" s="48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50">
        <f t="shared" si="731"/>
        <v>0</v>
      </c>
      <c r="AJ149" s="50">
        <f t="shared" si="732"/>
        <v>0</v>
      </c>
      <c r="AK149" s="35"/>
      <c r="AL149" s="49">
        <f t="shared" ref="AL149:AL153" si="737">IFERROR(ROUND(((($D149*$Q149)*$C149)*$G149),0),0)</f>
        <v>0</v>
      </c>
      <c r="AM149" s="49">
        <f t="shared" ref="AM149:AM153" si="738">IFERROR(ROUND(((($D149*$Q149)*$C149)*$H149),0),0)</f>
        <v>0</v>
      </c>
      <c r="AN149" s="49">
        <f t="shared" ref="AN149:AN153" si="739">IFERROR(ROUND(((($D149*$R149)*$C149)*$G149),0),0)</f>
        <v>0</v>
      </c>
      <c r="AO149" s="49">
        <f t="shared" ref="AO149:AO153" si="740">IFERROR(ROUND(((($D149*$R149)*$C149)*$H149),0),0)</f>
        <v>0</v>
      </c>
      <c r="AP149" s="49">
        <f t="shared" ref="AP149:AP153" si="741">IFERROR(ROUND(((($D149*$S149)*$C149)*$G149),0),0)</f>
        <v>0</v>
      </c>
      <c r="AQ149" s="49">
        <f t="shared" ref="AQ149:AQ153" si="742">IFERROR(ROUND(((($D149*$S149)*$C149)*$H149),0),0)</f>
        <v>0</v>
      </c>
      <c r="AR149" s="49">
        <f t="shared" ref="AR149:AR153" si="743">IFERROR(ROUND(((($D149*$T149)*$C149)*$G149),0),0)</f>
        <v>0</v>
      </c>
      <c r="AS149" s="49">
        <f t="shared" ref="AS149:AS153" si="744">IFERROR(ROUND(((($D149*$T149)*$C149)*$H149),0),0)</f>
        <v>0</v>
      </c>
      <c r="AT149" s="49">
        <f t="shared" ref="AT149:AT153" si="745">IFERROR(ROUND(((($D149*$U149)*$C149)*$G149),0),0)</f>
        <v>0</v>
      </c>
      <c r="AU149" s="49">
        <f t="shared" ref="AU149:AU153" si="746">IFERROR(ROUND(((($D149*$U149)*$C149)*$H149),0),0)</f>
        <v>0</v>
      </c>
      <c r="AV149" s="49">
        <f t="shared" ref="AV149:AV153" si="747">IFERROR(ROUND(((($D149*$V149)*$C149)*$G149),0),0)</f>
        <v>0</v>
      </c>
      <c r="AW149" s="49">
        <f t="shared" ref="AW149:AW153" si="748">IFERROR(ROUND(((($D149*$V149)*$C149)*$H149),0),0)</f>
        <v>0</v>
      </c>
      <c r="AX149" s="49">
        <f t="shared" ref="AX149:AX153" si="749">IFERROR(ROUND(((($D149*$W149)*$C149)*$G149),0),0)</f>
        <v>0</v>
      </c>
      <c r="AY149" s="49">
        <f t="shared" ref="AY149:AY153" si="750">IFERROR(ROUND(((($D149*$W149)*$C149)*$H149),0),0)</f>
        <v>0</v>
      </c>
      <c r="AZ149" s="49">
        <f t="shared" ref="AZ149:AZ153" si="751">IFERROR(ROUND(((($D149*$X149)*$C149)*$G149),0),0)</f>
        <v>0</v>
      </c>
      <c r="BA149" s="49">
        <f t="shared" ref="BA149:BA153" si="752">IFERROR(ROUND(((($D149*$X149)*$C149)*$H149),0),0)</f>
        <v>0</v>
      </c>
      <c r="BB149" s="49">
        <f t="shared" ref="BB149:BB153" si="753">IFERROR(ROUND(((($D149*$Y149)*$C149)*$G149),0),0)</f>
        <v>0</v>
      </c>
      <c r="BC149" s="49">
        <f t="shared" ref="BC149:BC153" si="754">IFERROR(ROUND(((($D149*$Y149)*$C149)*$H149),0),0)</f>
        <v>0</v>
      </c>
      <c r="BD149" s="49">
        <f t="shared" ref="BD149:BD153" si="755">IFERROR(ROUND(((($D149*$Z149)*$C149)*$G149),0),0)</f>
        <v>0</v>
      </c>
      <c r="BE149" s="49">
        <f t="shared" ref="BE149:BE153" si="756">IFERROR(ROUND(((($D149*$Z149)*$C149)*$H149),0),0)</f>
        <v>0</v>
      </c>
      <c r="BF149" s="49">
        <f t="shared" ref="BF149:BF153" si="757">IFERROR(ROUND(((($D149*$AA149)*$C149)*$G149),0),0)</f>
        <v>0</v>
      </c>
      <c r="BG149" s="49">
        <f t="shared" ref="BG149:BG153" si="758">IFERROR(ROUND(((($D149*$AA149)*$C149)*$H149),0),0)</f>
        <v>0</v>
      </c>
      <c r="BH149" s="49">
        <f t="shared" ref="BH149:BH153" si="759">IFERROR(ROUND(((($D149*$AB149)*$C149)*$G149),0),0)</f>
        <v>0</v>
      </c>
      <c r="BI149" s="49">
        <f t="shared" ref="BI149:BI153" si="760">IFERROR(ROUND(((($D149*$AB149)*$C149)*$H149),0),0)</f>
        <v>0</v>
      </c>
      <c r="BJ149" s="49">
        <f t="shared" ref="BJ149:BJ153" si="761">IFERROR(ROUND(((($D149*$AC149)*$C149)*$G149),0),0)</f>
        <v>0</v>
      </c>
      <c r="BK149" s="49">
        <f t="shared" ref="BK149:BK153" si="762">IFERROR(ROUND(((($D149*$AC149)*$C149)*$H149),0),0)</f>
        <v>0</v>
      </c>
      <c r="BL149" s="49">
        <f t="shared" ref="BL149:BL153" si="763">IFERROR(ROUND(((($D149*$AD149)*$C149)*$G149),0),0)</f>
        <v>0</v>
      </c>
      <c r="BM149" s="49">
        <f t="shared" ref="BM149:BM153" si="764">IFERROR(ROUND(((($D149*$AD149)*$C149)*$H149),0),0)</f>
        <v>0</v>
      </c>
      <c r="BN149" s="49">
        <f t="shared" ref="BN149:BN153" si="765">IFERROR(ROUND(((($D149*$AE149)*$C149)*$G149),0),0)</f>
        <v>0</v>
      </c>
      <c r="BO149" s="49">
        <f t="shared" ref="BO149:BO153" si="766">IFERROR(ROUND(((($D149*$AE149)*$C149)*$H149),0),0)</f>
        <v>0</v>
      </c>
      <c r="BP149" s="49">
        <f t="shared" ref="BP149:BP153" si="767">IFERROR(ROUND(((($D149*$AF149)*$C149)*$G149),0),0)</f>
        <v>0</v>
      </c>
      <c r="BQ149" s="49">
        <f t="shared" ref="BQ149:BQ153" si="768">IFERROR(ROUND(((($D149*$AF149)*$C149)*$H149),0),0)</f>
        <v>0</v>
      </c>
      <c r="BR149" s="49">
        <f t="shared" ref="BR149:BR153" si="769">IFERROR(ROUND(((($D149*$AG149)*$C149)*$G149),0),0)</f>
        <v>0</v>
      </c>
      <c r="BS149" s="49">
        <f t="shared" ref="BS149:BS153" si="770">IFERROR(ROUND(((($D149*$AG149)*$C149)*$H149),0),0)</f>
        <v>0</v>
      </c>
      <c r="BT149" s="49">
        <f t="shared" ref="BT149:BT153" si="771">IFERROR(ROUND(((($D149*$AH149)*$C149)*$G149),0),0)</f>
        <v>0</v>
      </c>
      <c r="BU149" s="49">
        <f t="shared" ref="BU149:BU153" si="772">IFERROR(ROUND(((($D149*$AH149)*$C149)*$H149),0),0)</f>
        <v>0</v>
      </c>
      <c r="BV149" s="35">
        <f t="shared" si="733"/>
        <v>0</v>
      </c>
      <c r="BW149" s="35">
        <f t="shared" si="734"/>
        <v>0</v>
      </c>
      <c r="BX149" s="35">
        <f t="shared" si="735"/>
        <v>0</v>
      </c>
      <c r="BY149" s="35">
        <f t="shared" si="736"/>
        <v>0</v>
      </c>
    </row>
    <row r="150" spans="1:77" x14ac:dyDescent="0.35">
      <c r="A150" s="51" t="s">
        <v>228</v>
      </c>
      <c r="B150" s="52" t="s">
        <v>112</v>
      </c>
      <c r="C150" s="53"/>
      <c r="D150" s="54"/>
      <c r="E150" s="54"/>
      <c r="F150" s="54"/>
      <c r="G150" s="55"/>
      <c r="H150" s="55"/>
      <c r="I150" s="47">
        <f t="shared" si="725"/>
        <v>0</v>
      </c>
      <c r="J150" s="47">
        <f t="shared" si="726"/>
        <v>0</v>
      </c>
      <c r="K150" s="47">
        <f t="shared" si="727"/>
        <v>0</v>
      </c>
      <c r="L150" s="47">
        <f t="shared" si="728"/>
        <v>0</v>
      </c>
      <c r="M150" s="47">
        <f t="shared" si="729"/>
        <v>0</v>
      </c>
      <c r="N150" s="47">
        <f t="shared" si="730"/>
        <v>0</v>
      </c>
      <c r="O150" s="47"/>
      <c r="P150" s="48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50">
        <f t="shared" si="731"/>
        <v>0</v>
      </c>
      <c r="AJ150" s="50">
        <f t="shared" si="732"/>
        <v>0</v>
      </c>
      <c r="AK150" s="35"/>
      <c r="AL150" s="49">
        <f t="shared" si="737"/>
        <v>0</v>
      </c>
      <c r="AM150" s="49">
        <f t="shared" si="738"/>
        <v>0</v>
      </c>
      <c r="AN150" s="49">
        <f t="shared" si="739"/>
        <v>0</v>
      </c>
      <c r="AO150" s="49">
        <f t="shared" si="740"/>
        <v>0</v>
      </c>
      <c r="AP150" s="49">
        <f t="shared" si="741"/>
        <v>0</v>
      </c>
      <c r="AQ150" s="49">
        <f t="shared" si="742"/>
        <v>0</v>
      </c>
      <c r="AR150" s="49">
        <f t="shared" si="743"/>
        <v>0</v>
      </c>
      <c r="AS150" s="49">
        <f t="shared" si="744"/>
        <v>0</v>
      </c>
      <c r="AT150" s="49">
        <f t="shared" si="745"/>
        <v>0</v>
      </c>
      <c r="AU150" s="49">
        <f t="shared" si="746"/>
        <v>0</v>
      </c>
      <c r="AV150" s="49">
        <f t="shared" si="747"/>
        <v>0</v>
      </c>
      <c r="AW150" s="49">
        <f t="shared" si="748"/>
        <v>0</v>
      </c>
      <c r="AX150" s="49">
        <f t="shared" si="749"/>
        <v>0</v>
      </c>
      <c r="AY150" s="49">
        <f t="shared" si="750"/>
        <v>0</v>
      </c>
      <c r="AZ150" s="49">
        <f t="shared" si="751"/>
        <v>0</v>
      </c>
      <c r="BA150" s="49">
        <f t="shared" si="752"/>
        <v>0</v>
      </c>
      <c r="BB150" s="49">
        <f t="shared" si="753"/>
        <v>0</v>
      </c>
      <c r="BC150" s="49">
        <f t="shared" si="754"/>
        <v>0</v>
      </c>
      <c r="BD150" s="49">
        <f t="shared" si="755"/>
        <v>0</v>
      </c>
      <c r="BE150" s="49">
        <f t="shared" si="756"/>
        <v>0</v>
      </c>
      <c r="BF150" s="49">
        <f t="shared" si="757"/>
        <v>0</v>
      </c>
      <c r="BG150" s="49">
        <f t="shared" si="758"/>
        <v>0</v>
      </c>
      <c r="BH150" s="49">
        <f t="shared" si="759"/>
        <v>0</v>
      </c>
      <c r="BI150" s="49">
        <f t="shared" si="760"/>
        <v>0</v>
      </c>
      <c r="BJ150" s="49">
        <f t="shared" si="761"/>
        <v>0</v>
      </c>
      <c r="BK150" s="49">
        <f t="shared" si="762"/>
        <v>0</v>
      </c>
      <c r="BL150" s="49">
        <f t="shared" si="763"/>
        <v>0</v>
      </c>
      <c r="BM150" s="49">
        <f t="shared" si="764"/>
        <v>0</v>
      </c>
      <c r="BN150" s="49">
        <f t="shared" si="765"/>
        <v>0</v>
      </c>
      <c r="BO150" s="49">
        <f t="shared" si="766"/>
        <v>0</v>
      </c>
      <c r="BP150" s="49">
        <f t="shared" si="767"/>
        <v>0</v>
      </c>
      <c r="BQ150" s="49">
        <f t="shared" si="768"/>
        <v>0</v>
      </c>
      <c r="BR150" s="49">
        <f t="shared" si="769"/>
        <v>0</v>
      </c>
      <c r="BS150" s="49">
        <f t="shared" si="770"/>
        <v>0</v>
      </c>
      <c r="BT150" s="49">
        <f t="shared" si="771"/>
        <v>0</v>
      </c>
      <c r="BU150" s="49">
        <f t="shared" si="772"/>
        <v>0</v>
      </c>
      <c r="BV150" s="35">
        <f t="shared" si="733"/>
        <v>0</v>
      </c>
      <c r="BW150" s="35">
        <f t="shared" si="734"/>
        <v>0</v>
      </c>
      <c r="BX150" s="35">
        <f t="shared" si="735"/>
        <v>0</v>
      </c>
      <c r="BY150" s="35">
        <f t="shared" si="736"/>
        <v>0</v>
      </c>
    </row>
    <row r="151" spans="1:77" x14ac:dyDescent="0.35">
      <c r="A151" s="51" t="s">
        <v>229</v>
      </c>
      <c r="B151" s="52" t="s">
        <v>114</v>
      </c>
      <c r="C151" s="53"/>
      <c r="D151" s="54"/>
      <c r="E151" s="54"/>
      <c r="F151" s="54"/>
      <c r="G151" s="55"/>
      <c r="H151" s="55"/>
      <c r="I151" s="47">
        <f t="shared" si="725"/>
        <v>0</v>
      </c>
      <c r="J151" s="47">
        <f t="shared" si="726"/>
        <v>0</v>
      </c>
      <c r="K151" s="47">
        <f t="shared" si="727"/>
        <v>0</v>
      </c>
      <c r="L151" s="47">
        <f t="shared" si="728"/>
        <v>0</v>
      </c>
      <c r="M151" s="47">
        <f t="shared" si="729"/>
        <v>0</v>
      </c>
      <c r="N151" s="47">
        <f t="shared" si="730"/>
        <v>0</v>
      </c>
      <c r="O151" s="47"/>
      <c r="P151" s="48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50">
        <f t="shared" si="731"/>
        <v>0</v>
      </c>
      <c r="AJ151" s="50">
        <f t="shared" si="732"/>
        <v>0</v>
      </c>
      <c r="AK151" s="35"/>
      <c r="AL151" s="49">
        <f t="shared" si="737"/>
        <v>0</v>
      </c>
      <c r="AM151" s="49">
        <f t="shared" si="738"/>
        <v>0</v>
      </c>
      <c r="AN151" s="49">
        <f t="shared" si="739"/>
        <v>0</v>
      </c>
      <c r="AO151" s="49">
        <f t="shared" si="740"/>
        <v>0</v>
      </c>
      <c r="AP151" s="49">
        <f t="shared" si="741"/>
        <v>0</v>
      </c>
      <c r="AQ151" s="49">
        <f t="shared" si="742"/>
        <v>0</v>
      </c>
      <c r="AR151" s="49">
        <f t="shared" si="743"/>
        <v>0</v>
      </c>
      <c r="AS151" s="49">
        <f t="shared" si="744"/>
        <v>0</v>
      </c>
      <c r="AT151" s="49">
        <f t="shared" si="745"/>
        <v>0</v>
      </c>
      <c r="AU151" s="49">
        <f t="shared" si="746"/>
        <v>0</v>
      </c>
      <c r="AV151" s="49">
        <f t="shared" si="747"/>
        <v>0</v>
      </c>
      <c r="AW151" s="49">
        <f t="shared" si="748"/>
        <v>0</v>
      </c>
      <c r="AX151" s="49">
        <f t="shared" si="749"/>
        <v>0</v>
      </c>
      <c r="AY151" s="49">
        <f t="shared" si="750"/>
        <v>0</v>
      </c>
      <c r="AZ151" s="49">
        <f t="shared" si="751"/>
        <v>0</v>
      </c>
      <c r="BA151" s="49">
        <f t="shared" si="752"/>
        <v>0</v>
      </c>
      <c r="BB151" s="49">
        <f t="shared" si="753"/>
        <v>0</v>
      </c>
      <c r="BC151" s="49">
        <f t="shared" si="754"/>
        <v>0</v>
      </c>
      <c r="BD151" s="49">
        <f t="shared" si="755"/>
        <v>0</v>
      </c>
      <c r="BE151" s="49">
        <f t="shared" si="756"/>
        <v>0</v>
      </c>
      <c r="BF151" s="49">
        <f t="shared" si="757"/>
        <v>0</v>
      </c>
      <c r="BG151" s="49">
        <f t="shared" si="758"/>
        <v>0</v>
      </c>
      <c r="BH151" s="49">
        <f t="shared" si="759"/>
        <v>0</v>
      </c>
      <c r="BI151" s="49">
        <f t="shared" si="760"/>
        <v>0</v>
      </c>
      <c r="BJ151" s="49">
        <f t="shared" si="761"/>
        <v>0</v>
      </c>
      <c r="BK151" s="49">
        <f t="shared" si="762"/>
        <v>0</v>
      </c>
      <c r="BL151" s="49">
        <f t="shared" si="763"/>
        <v>0</v>
      </c>
      <c r="BM151" s="49">
        <f t="shared" si="764"/>
        <v>0</v>
      </c>
      <c r="BN151" s="49">
        <f t="shared" si="765"/>
        <v>0</v>
      </c>
      <c r="BO151" s="49">
        <f t="shared" si="766"/>
        <v>0</v>
      </c>
      <c r="BP151" s="49">
        <f t="shared" si="767"/>
        <v>0</v>
      </c>
      <c r="BQ151" s="49">
        <f t="shared" si="768"/>
        <v>0</v>
      </c>
      <c r="BR151" s="49">
        <f t="shared" si="769"/>
        <v>0</v>
      </c>
      <c r="BS151" s="49">
        <f t="shared" si="770"/>
        <v>0</v>
      </c>
      <c r="BT151" s="49">
        <f t="shared" si="771"/>
        <v>0</v>
      </c>
      <c r="BU151" s="49">
        <f t="shared" si="772"/>
        <v>0</v>
      </c>
      <c r="BV151" s="35">
        <f t="shared" si="733"/>
        <v>0</v>
      </c>
      <c r="BW151" s="35">
        <f t="shared" si="734"/>
        <v>0</v>
      </c>
      <c r="BX151" s="35">
        <f t="shared" si="735"/>
        <v>0</v>
      </c>
      <c r="BY151" s="35">
        <f t="shared" si="736"/>
        <v>0</v>
      </c>
    </row>
    <row r="152" spans="1:77" x14ac:dyDescent="0.35">
      <c r="A152" s="51" t="s">
        <v>230</v>
      </c>
      <c r="B152" s="52" t="s">
        <v>116</v>
      </c>
      <c r="C152" s="53"/>
      <c r="D152" s="54"/>
      <c r="E152" s="54"/>
      <c r="F152" s="54"/>
      <c r="G152" s="55"/>
      <c r="H152" s="55"/>
      <c r="I152" s="47">
        <f t="shared" si="725"/>
        <v>0</v>
      </c>
      <c r="J152" s="47">
        <f t="shared" si="726"/>
        <v>0</v>
      </c>
      <c r="K152" s="47">
        <f t="shared" si="727"/>
        <v>0</v>
      </c>
      <c r="L152" s="47">
        <f t="shared" si="728"/>
        <v>0</v>
      </c>
      <c r="M152" s="47">
        <f t="shared" si="729"/>
        <v>0</v>
      </c>
      <c r="N152" s="47">
        <f t="shared" si="730"/>
        <v>0</v>
      </c>
      <c r="O152" s="47"/>
      <c r="P152" s="48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50">
        <f t="shared" si="731"/>
        <v>0</v>
      </c>
      <c r="AJ152" s="50">
        <f t="shared" si="732"/>
        <v>0</v>
      </c>
      <c r="AK152" s="35"/>
      <c r="AL152" s="49">
        <f t="shared" si="737"/>
        <v>0</v>
      </c>
      <c r="AM152" s="49">
        <f t="shared" si="738"/>
        <v>0</v>
      </c>
      <c r="AN152" s="49">
        <f t="shared" si="739"/>
        <v>0</v>
      </c>
      <c r="AO152" s="49">
        <f t="shared" si="740"/>
        <v>0</v>
      </c>
      <c r="AP152" s="49">
        <f t="shared" si="741"/>
        <v>0</v>
      </c>
      <c r="AQ152" s="49">
        <f t="shared" si="742"/>
        <v>0</v>
      </c>
      <c r="AR152" s="49">
        <f t="shared" si="743"/>
        <v>0</v>
      </c>
      <c r="AS152" s="49">
        <f t="shared" si="744"/>
        <v>0</v>
      </c>
      <c r="AT152" s="49">
        <f t="shared" si="745"/>
        <v>0</v>
      </c>
      <c r="AU152" s="49">
        <f t="shared" si="746"/>
        <v>0</v>
      </c>
      <c r="AV152" s="49">
        <f t="shared" si="747"/>
        <v>0</v>
      </c>
      <c r="AW152" s="49">
        <f t="shared" si="748"/>
        <v>0</v>
      </c>
      <c r="AX152" s="49">
        <f t="shared" si="749"/>
        <v>0</v>
      </c>
      <c r="AY152" s="49">
        <f t="shared" si="750"/>
        <v>0</v>
      </c>
      <c r="AZ152" s="49">
        <f t="shared" si="751"/>
        <v>0</v>
      </c>
      <c r="BA152" s="49">
        <f t="shared" si="752"/>
        <v>0</v>
      </c>
      <c r="BB152" s="49">
        <f t="shared" si="753"/>
        <v>0</v>
      </c>
      <c r="BC152" s="49">
        <f t="shared" si="754"/>
        <v>0</v>
      </c>
      <c r="BD152" s="49">
        <f t="shared" si="755"/>
        <v>0</v>
      </c>
      <c r="BE152" s="49">
        <f t="shared" si="756"/>
        <v>0</v>
      </c>
      <c r="BF152" s="49">
        <f t="shared" si="757"/>
        <v>0</v>
      </c>
      <c r="BG152" s="49">
        <f t="shared" si="758"/>
        <v>0</v>
      </c>
      <c r="BH152" s="49">
        <f t="shared" si="759"/>
        <v>0</v>
      </c>
      <c r="BI152" s="49">
        <f t="shared" si="760"/>
        <v>0</v>
      </c>
      <c r="BJ152" s="49">
        <f t="shared" si="761"/>
        <v>0</v>
      </c>
      <c r="BK152" s="49">
        <f t="shared" si="762"/>
        <v>0</v>
      </c>
      <c r="BL152" s="49">
        <f t="shared" si="763"/>
        <v>0</v>
      </c>
      <c r="BM152" s="49">
        <f t="shared" si="764"/>
        <v>0</v>
      </c>
      <c r="BN152" s="49">
        <f t="shared" si="765"/>
        <v>0</v>
      </c>
      <c r="BO152" s="49">
        <f t="shared" si="766"/>
        <v>0</v>
      </c>
      <c r="BP152" s="49">
        <f t="shared" si="767"/>
        <v>0</v>
      </c>
      <c r="BQ152" s="49">
        <f t="shared" si="768"/>
        <v>0</v>
      </c>
      <c r="BR152" s="49">
        <f t="shared" si="769"/>
        <v>0</v>
      </c>
      <c r="BS152" s="49">
        <f t="shared" si="770"/>
        <v>0</v>
      </c>
      <c r="BT152" s="49">
        <f t="shared" si="771"/>
        <v>0</v>
      </c>
      <c r="BU152" s="49">
        <f t="shared" si="772"/>
        <v>0</v>
      </c>
      <c r="BV152" s="35">
        <f t="shared" si="733"/>
        <v>0</v>
      </c>
      <c r="BW152" s="35">
        <f t="shared" si="734"/>
        <v>0</v>
      </c>
      <c r="BX152" s="35">
        <f t="shared" si="735"/>
        <v>0</v>
      </c>
      <c r="BY152" s="35">
        <f t="shared" si="736"/>
        <v>0</v>
      </c>
    </row>
    <row r="153" spans="1:77" x14ac:dyDescent="0.35">
      <c r="A153" s="51" t="s">
        <v>231</v>
      </c>
      <c r="B153" s="52" t="s">
        <v>118</v>
      </c>
      <c r="C153" s="53"/>
      <c r="D153" s="54"/>
      <c r="E153" s="54"/>
      <c r="F153" s="54"/>
      <c r="G153" s="55"/>
      <c r="H153" s="55"/>
      <c r="I153" s="47">
        <f t="shared" si="725"/>
        <v>0</v>
      </c>
      <c r="J153" s="47">
        <f t="shared" si="726"/>
        <v>0</v>
      </c>
      <c r="K153" s="47">
        <f t="shared" si="727"/>
        <v>0</v>
      </c>
      <c r="L153" s="47">
        <f t="shared" si="728"/>
        <v>0</v>
      </c>
      <c r="M153" s="47">
        <f t="shared" si="729"/>
        <v>0</v>
      </c>
      <c r="N153" s="47">
        <f t="shared" si="730"/>
        <v>0</v>
      </c>
      <c r="O153" s="47"/>
      <c r="P153" s="48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50">
        <f t="shared" si="731"/>
        <v>0</v>
      </c>
      <c r="AJ153" s="50">
        <f t="shared" si="732"/>
        <v>0</v>
      </c>
      <c r="AK153" s="35"/>
      <c r="AL153" s="49">
        <f t="shared" si="737"/>
        <v>0</v>
      </c>
      <c r="AM153" s="49">
        <f t="shared" si="738"/>
        <v>0</v>
      </c>
      <c r="AN153" s="49">
        <f t="shared" si="739"/>
        <v>0</v>
      </c>
      <c r="AO153" s="49">
        <f t="shared" si="740"/>
        <v>0</v>
      </c>
      <c r="AP153" s="49">
        <f t="shared" si="741"/>
        <v>0</v>
      </c>
      <c r="AQ153" s="49">
        <f t="shared" si="742"/>
        <v>0</v>
      </c>
      <c r="AR153" s="49">
        <f t="shared" si="743"/>
        <v>0</v>
      </c>
      <c r="AS153" s="49">
        <f t="shared" si="744"/>
        <v>0</v>
      </c>
      <c r="AT153" s="49">
        <f t="shared" si="745"/>
        <v>0</v>
      </c>
      <c r="AU153" s="49">
        <f t="shared" si="746"/>
        <v>0</v>
      </c>
      <c r="AV153" s="49">
        <f t="shared" si="747"/>
        <v>0</v>
      </c>
      <c r="AW153" s="49">
        <f t="shared" si="748"/>
        <v>0</v>
      </c>
      <c r="AX153" s="49">
        <f t="shared" si="749"/>
        <v>0</v>
      </c>
      <c r="AY153" s="49">
        <f t="shared" si="750"/>
        <v>0</v>
      </c>
      <c r="AZ153" s="49">
        <f t="shared" si="751"/>
        <v>0</v>
      </c>
      <c r="BA153" s="49">
        <f t="shared" si="752"/>
        <v>0</v>
      </c>
      <c r="BB153" s="49">
        <f t="shared" si="753"/>
        <v>0</v>
      </c>
      <c r="BC153" s="49">
        <f t="shared" si="754"/>
        <v>0</v>
      </c>
      <c r="BD153" s="49">
        <f t="shared" si="755"/>
        <v>0</v>
      </c>
      <c r="BE153" s="49">
        <f t="shared" si="756"/>
        <v>0</v>
      </c>
      <c r="BF153" s="49">
        <f t="shared" si="757"/>
        <v>0</v>
      </c>
      <c r="BG153" s="49">
        <f t="shared" si="758"/>
        <v>0</v>
      </c>
      <c r="BH153" s="49">
        <f t="shared" si="759"/>
        <v>0</v>
      </c>
      <c r="BI153" s="49">
        <f t="shared" si="760"/>
        <v>0</v>
      </c>
      <c r="BJ153" s="49">
        <f t="shared" si="761"/>
        <v>0</v>
      </c>
      <c r="BK153" s="49">
        <f t="shared" si="762"/>
        <v>0</v>
      </c>
      <c r="BL153" s="49">
        <f t="shared" si="763"/>
        <v>0</v>
      </c>
      <c r="BM153" s="49">
        <f t="shared" si="764"/>
        <v>0</v>
      </c>
      <c r="BN153" s="49">
        <f t="shared" si="765"/>
        <v>0</v>
      </c>
      <c r="BO153" s="49">
        <f t="shared" si="766"/>
        <v>0</v>
      </c>
      <c r="BP153" s="49">
        <f t="shared" si="767"/>
        <v>0</v>
      </c>
      <c r="BQ153" s="49">
        <f t="shared" si="768"/>
        <v>0</v>
      </c>
      <c r="BR153" s="49">
        <f t="shared" si="769"/>
        <v>0</v>
      </c>
      <c r="BS153" s="49">
        <f t="shared" si="770"/>
        <v>0</v>
      </c>
      <c r="BT153" s="49">
        <f t="shared" si="771"/>
        <v>0</v>
      </c>
      <c r="BU153" s="49">
        <f t="shared" si="772"/>
        <v>0</v>
      </c>
      <c r="BV153" s="35">
        <f t="shared" si="733"/>
        <v>0</v>
      </c>
      <c r="BW153" s="35">
        <f t="shared" si="734"/>
        <v>0</v>
      </c>
      <c r="BX153" s="35">
        <f t="shared" si="735"/>
        <v>0</v>
      </c>
      <c r="BY153" s="35">
        <f t="shared" si="736"/>
        <v>0</v>
      </c>
    </row>
    <row r="154" spans="1:77" s="10" customFormat="1" x14ac:dyDescent="0.35">
      <c r="A154" s="56"/>
      <c r="B154" s="57" t="s">
        <v>232</v>
      </c>
      <c r="C154" s="58"/>
      <c r="D154" s="59"/>
      <c r="E154" s="59"/>
      <c r="F154" s="60"/>
      <c r="G154" s="61">
        <f>IFERROR((K154+L154)/(I154+J154),0)</f>
        <v>0</v>
      </c>
      <c r="H154" s="61">
        <f>IFERROR((M154+N154)/(I154+J154),0)</f>
        <v>0</v>
      </c>
      <c r="I154" s="59">
        <f>ROUND(SUBTOTAL(9,I148:I153),0)</f>
        <v>0</v>
      </c>
      <c r="J154" s="59">
        <f t="shared" ref="J154" si="773">ROUND(SUBTOTAL(9,J148:J153),0)</f>
        <v>0</v>
      </c>
      <c r="K154" s="59">
        <f t="shared" ref="K154" si="774">ROUND(SUBTOTAL(9,K148:K153),0)</f>
        <v>0</v>
      </c>
      <c r="L154" s="59">
        <f t="shared" ref="L154" si="775">ROUND(SUBTOTAL(9,L148:L153),0)</f>
        <v>0</v>
      </c>
      <c r="M154" s="59">
        <f t="shared" ref="M154" si="776">ROUND(SUBTOTAL(9,M148:M153),0)</f>
        <v>0</v>
      </c>
      <c r="N154" s="59">
        <f t="shared" ref="N154:O154" si="777">ROUND(SUBTOTAL(9,N148:N153),0)</f>
        <v>0</v>
      </c>
      <c r="O154" s="59">
        <f t="shared" si="777"/>
        <v>0</v>
      </c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>
        <f t="shared" ref="AI154" si="778">ROUND(SUBTOTAL(9,AI148:AI153),0)</f>
        <v>0</v>
      </c>
      <c r="AJ154" s="59">
        <f t="shared" ref="AJ154" si="779">ROUND(SUBTOTAL(9,AJ148:AJ153),0)</f>
        <v>0</v>
      </c>
      <c r="AK154" s="59"/>
      <c r="AL154" s="59">
        <f t="shared" ref="AL154" si="780">ROUND(SUBTOTAL(9,AL148:AL153),0)</f>
        <v>0</v>
      </c>
      <c r="AM154" s="59">
        <f t="shared" ref="AM154" si="781">ROUND(SUBTOTAL(9,AM148:AM153),0)</f>
        <v>0</v>
      </c>
      <c r="AN154" s="59">
        <f t="shared" ref="AN154" si="782">ROUND(SUBTOTAL(9,AN148:AN153),0)</f>
        <v>0</v>
      </c>
      <c r="AO154" s="59">
        <f t="shared" ref="AO154" si="783">ROUND(SUBTOTAL(9,AO148:AO153),0)</f>
        <v>0</v>
      </c>
      <c r="AP154" s="59">
        <f t="shared" ref="AP154" si="784">ROUND(SUBTOTAL(9,AP148:AP153),0)</f>
        <v>0</v>
      </c>
      <c r="AQ154" s="59">
        <f t="shared" ref="AQ154" si="785">ROUND(SUBTOTAL(9,AQ148:AQ153),0)</f>
        <v>0</v>
      </c>
      <c r="AR154" s="59">
        <f t="shared" ref="AR154" si="786">ROUND(SUBTOTAL(9,AR148:AR153),0)</f>
        <v>0</v>
      </c>
      <c r="AS154" s="59">
        <f t="shared" ref="AS154" si="787">ROUND(SUBTOTAL(9,AS148:AS153),0)</f>
        <v>0</v>
      </c>
      <c r="AT154" s="59">
        <f t="shared" ref="AT154" si="788">ROUND(SUBTOTAL(9,AT148:AT153),0)</f>
        <v>0</v>
      </c>
      <c r="AU154" s="59">
        <f t="shared" ref="AU154" si="789">ROUND(SUBTOTAL(9,AU148:AU153),0)</f>
        <v>0</v>
      </c>
      <c r="AV154" s="59">
        <f t="shared" ref="AV154" si="790">ROUND(SUBTOTAL(9,AV148:AV153),0)</f>
        <v>0</v>
      </c>
      <c r="AW154" s="59">
        <f t="shared" ref="AW154" si="791">ROUND(SUBTOTAL(9,AW148:AW153),0)</f>
        <v>0</v>
      </c>
      <c r="AX154" s="59">
        <f t="shared" ref="AX154" si="792">ROUND(SUBTOTAL(9,AX148:AX153),0)</f>
        <v>0</v>
      </c>
      <c r="AY154" s="59">
        <f t="shared" ref="AY154" si="793">ROUND(SUBTOTAL(9,AY148:AY153),0)</f>
        <v>0</v>
      </c>
      <c r="AZ154" s="59">
        <f t="shared" ref="AZ154" si="794">ROUND(SUBTOTAL(9,AZ148:AZ153),0)</f>
        <v>0</v>
      </c>
      <c r="BA154" s="59">
        <f t="shared" ref="BA154" si="795">ROUND(SUBTOTAL(9,BA148:BA153),0)</f>
        <v>0</v>
      </c>
      <c r="BB154" s="59">
        <f t="shared" ref="BB154" si="796">ROUND(SUBTOTAL(9,BB148:BB153),0)</f>
        <v>0</v>
      </c>
      <c r="BC154" s="59">
        <f t="shared" ref="BC154" si="797">ROUND(SUBTOTAL(9,BC148:BC153),0)</f>
        <v>0</v>
      </c>
      <c r="BD154" s="59">
        <f t="shared" ref="BD154" si="798">ROUND(SUBTOTAL(9,BD148:BD153),0)</f>
        <v>0</v>
      </c>
      <c r="BE154" s="59">
        <f t="shared" ref="BE154" si="799">ROUND(SUBTOTAL(9,BE148:BE153),0)</f>
        <v>0</v>
      </c>
      <c r="BF154" s="59">
        <f t="shared" ref="BF154" si="800">ROUND(SUBTOTAL(9,BF148:BF153),0)</f>
        <v>0</v>
      </c>
      <c r="BG154" s="59">
        <f t="shared" ref="BG154" si="801">ROUND(SUBTOTAL(9,BG148:BG153),0)</f>
        <v>0</v>
      </c>
      <c r="BH154" s="59">
        <f t="shared" ref="BH154" si="802">ROUND(SUBTOTAL(9,BH148:BH153),0)</f>
        <v>0</v>
      </c>
      <c r="BI154" s="59">
        <f t="shared" ref="BI154" si="803">ROUND(SUBTOTAL(9,BI148:BI153),0)</f>
        <v>0</v>
      </c>
      <c r="BJ154" s="59">
        <f t="shared" ref="BJ154" si="804">ROUND(SUBTOTAL(9,BJ148:BJ153),0)</f>
        <v>0</v>
      </c>
      <c r="BK154" s="59">
        <f t="shared" ref="BK154" si="805">ROUND(SUBTOTAL(9,BK148:BK153),0)</f>
        <v>0</v>
      </c>
      <c r="BL154" s="59">
        <f t="shared" ref="BL154" si="806">ROUND(SUBTOTAL(9,BL148:BL153),0)</f>
        <v>0</v>
      </c>
      <c r="BM154" s="59">
        <f t="shared" ref="BM154" si="807">ROUND(SUBTOTAL(9,BM148:BM153),0)</f>
        <v>0</v>
      </c>
      <c r="BN154" s="59">
        <f t="shared" ref="BN154" si="808">ROUND(SUBTOTAL(9,BN148:BN153),0)</f>
        <v>0</v>
      </c>
      <c r="BO154" s="59">
        <f t="shared" ref="BO154" si="809">ROUND(SUBTOTAL(9,BO148:BO153),0)</f>
        <v>0</v>
      </c>
      <c r="BP154" s="59">
        <f t="shared" ref="BP154" si="810">ROUND(SUBTOTAL(9,BP148:BP153),0)</f>
        <v>0</v>
      </c>
      <c r="BQ154" s="59">
        <f t="shared" ref="BQ154" si="811">ROUND(SUBTOTAL(9,BQ148:BQ153),0)</f>
        <v>0</v>
      </c>
      <c r="BR154" s="59">
        <f t="shared" ref="BR154" si="812">ROUND(SUBTOTAL(9,BR148:BR153),0)</f>
        <v>0</v>
      </c>
      <c r="BS154" s="59">
        <f t="shared" ref="BS154" si="813">ROUND(SUBTOTAL(9,BS148:BS153),0)</f>
        <v>0</v>
      </c>
      <c r="BT154" s="59">
        <f t="shared" ref="BT154" si="814">ROUND(SUBTOTAL(9,BT148:BT153),0)</f>
        <v>0</v>
      </c>
      <c r="BU154" s="59">
        <f t="shared" ref="BU154" si="815">ROUND(SUBTOTAL(9,BU148:BU153),0)</f>
        <v>0</v>
      </c>
      <c r="BV154" s="59">
        <f t="shared" ref="BV154" si="816">ROUND(SUBTOTAL(9,BV148:BV153),0)</f>
        <v>0</v>
      </c>
      <c r="BW154" s="59">
        <f t="shared" ref="BW154" si="817">ROUND(SUBTOTAL(9,BW148:BW153),0)</f>
        <v>0</v>
      </c>
      <c r="BX154" s="59">
        <f t="shared" ref="BX154" si="818">ROUND(SUBTOTAL(9,BX148:BX153),0)</f>
        <v>0</v>
      </c>
      <c r="BY154" s="59">
        <f t="shared" ref="BY154" si="819">ROUND(SUBTOTAL(9,BY148:BY153),0)</f>
        <v>0</v>
      </c>
    </row>
    <row r="155" spans="1:77" s="10" customFormat="1" x14ac:dyDescent="0.35">
      <c r="A155" s="56" t="s">
        <v>52</v>
      </c>
      <c r="B155" s="57" t="s">
        <v>233</v>
      </c>
      <c r="C155" s="58"/>
      <c r="D155" s="59"/>
      <c r="E155" s="59"/>
      <c r="F155" s="60"/>
      <c r="G155" s="61">
        <f>IFERROR((K155+L155)/(I155+J155),0)</f>
        <v>0</v>
      </c>
      <c r="H155" s="61">
        <f>IFERROR((M155+N155)/(I155+J155),0)</f>
        <v>0</v>
      </c>
      <c r="I155" s="59">
        <f>ROUND(SUBTOTAL(9,I84:I154),0)</f>
        <v>0</v>
      </c>
      <c r="J155" s="59">
        <f t="shared" ref="J155:BU155" si="820">ROUND(SUBTOTAL(9,J84:J154),0)</f>
        <v>0</v>
      </c>
      <c r="K155" s="59">
        <f t="shared" si="820"/>
        <v>0</v>
      </c>
      <c r="L155" s="59">
        <f t="shared" si="820"/>
        <v>0</v>
      </c>
      <c r="M155" s="59">
        <f t="shared" si="820"/>
        <v>0</v>
      </c>
      <c r="N155" s="59">
        <f t="shared" si="820"/>
        <v>0</v>
      </c>
      <c r="O155" s="59">
        <f t="shared" si="820"/>
        <v>0</v>
      </c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>
        <f t="shared" si="820"/>
        <v>0</v>
      </c>
      <c r="AJ155" s="59">
        <f t="shared" si="820"/>
        <v>0</v>
      </c>
      <c r="AK155" s="59"/>
      <c r="AL155" s="59">
        <f t="shared" si="820"/>
        <v>0</v>
      </c>
      <c r="AM155" s="59">
        <f t="shared" si="820"/>
        <v>0</v>
      </c>
      <c r="AN155" s="59">
        <f t="shared" si="820"/>
        <v>0</v>
      </c>
      <c r="AO155" s="59">
        <f t="shared" si="820"/>
        <v>0</v>
      </c>
      <c r="AP155" s="59">
        <f t="shared" si="820"/>
        <v>0</v>
      </c>
      <c r="AQ155" s="59">
        <f t="shared" si="820"/>
        <v>0</v>
      </c>
      <c r="AR155" s="59">
        <f t="shared" si="820"/>
        <v>0</v>
      </c>
      <c r="AS155" s="59">
        <f t="shared" si="820"/>
        <v>0</v>
      </c>
      <c r="AT155" s="59">
        <f t="shared" si="820"/>
        <v>0</v>
      </c>
      <c r="AU155" s="59">
        <f t="shared" si="820"/>
        <v>0</v>
      </c>
      <c r="AV155" s="59">
        <f t="shared" si="820"/>
        <v>0</v>
      </c>
      <c r="AW155" s="59">
        <f t="shared" si="820"/>
        <v>0</v>
      </c>
      <c r="AX155" s="59">
        <f t="shared" si="820"/>
        <v>0</v>
      </c>
      <c r="AY155" s="59">
        <f t="shared" si="820"/>
        <v>0</v>
      </c>
      <c r="AZ155" s="59">
        <f t="shared" si="820"/>
        <v>0</v>
      </c>
      <c r="BA155" s="59">
        <f t="shared" si="820"/>
        <v>0</v>
      </c>
      <c r="BB155" s="59">
        <f t="shared" si="820"/>
        <v>0</v>
      </c>
      <c r="BC155" s="59">
        <f t="shared" si="820"/>
        <v>0</v>
      </c>
      <c r="BD155" s="59">
        <f t="shared" si="820"/>
        <v>0</v>
      </c>
      <c r="BE155" s="59">
        <f t="shared" si="820"/>
        <v>0</v>
      </c>
      <c r="BF155" s="59">
        <f t="shared" si="820"/>
        <v>0</v>
      </c>
      <c r="BG155" s="59">
        <f t="shared" si="820"/>
        <v>0</v>
      </c>
      <c r="BH155" s="59">
        <f t="shared" si="820"/>
        <v>0</v>
      </c>
      <c r="BI155" s="59">
        <f t="shared" si="820"/>
        <v>0</v>
      </c>
      <c r="BJ155" s="59">
        <f t="shared" si="820"/>
        <v>0</v>
      </c>
      <c r="BK155" s="59">
        <f t="shared" si="820"/>
        <v>0</v>
      </c>
      <c r="BL155" s="59">
        <f t="shared" si="820"/>
        <v>0</v>
      </c>
      <c r="BM155" s="59">
        <f t="shared" si="820"/>
        <v>0</v>
      </c>
      <c r="BN155" s="59">
        <f t="shared" si="820"/>
        <v>0</v>
      </c>
      <c r="BO155" s="59">
        <f t="shared" si="820"/>
        <v>0</v>
      </c>
      <c r="BP155" s="59">
        <f t="shared" si="820"/>
        <v>0</v>
      </c>
      <c r="BQ155" s="59">
        <f t="shared" si="820"/>
        <v>0</v>
      </c>
      <c r="BR155" s="59">
        <f t="shared" si="820"/>
        <v>0</v>
      </c>
      <c r="BS155" s="59">
        <f t="shared" si="820"/>
        <v>0</v>
      </c>
      <c r="BT155" s="59">
        <f t="shared" si="820"/>
        <v>0</v>
      </c>
      <c r="BU155" s="59">
        <f t="shared" si="820"/>
        <v>0</v>
      </c>
      <c r="BV155" s="59">
        <f t="shared" ref="BV155:BY155" si="821">ROUND(SUBTOTAL(9,BV84:BV154),0)</f>
        <v>0</v>
      </c>
      <c r="BW155" s="59">
        <f t="shared" si="821"/>
        <v>0</v>
      </c>
      <c r="BX155" s="59">
        <f t="shared" si="821"/>
        <v>0</v>
      </c>
      <c r="BY155" s="59">
        <f t="shared" si="821"/>
        <v>0</v>
      </c>
    </row>
    <row r="156" spans="1:77" x14ac:dyDescent="0.35">
      <c r="A156" s="69"/>
      <c r="B156" s="70"/>
      <c r="C156" s="71"/>
      <c r="D156" s="71"/>
      <c r="E156" s="71"/>
      <c r="F156" s="72"/>
      <c r="G156" s="70"/>
      <c r="H156" s="70"/>
      <c r="I156" s="48"/>
      <c r="J156" s="48"/>
      <c r="K156" s="73"/>
      <c r="L156" s="73"/>
      <c r="M156" s="73"/>
      <c r="N156" s="73"/>
      <c r="O156" s="73"/>
      <c r="P156" s="70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2"/>
      <c r="AJ156" s="72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</row>
    <row r="157" spans="1:77" s="10" customFormat="1" x14ac:dyDescent="0.35">
      <c r="A157" s="56" t="s">
        <v>54</v>
      </c>
      <c r="B157" s="57" t="s">
        <v>234</v>
      </c>
      <c r="C157" s="58"/>
      <c r="D157" s="59"/>
      <c r="E157" s="59"/>
      <c r="F157" s="60"/>
      <c r="G157" s="61">
        <f>IFERROR((K157+L157)/(I157+J157),0)</f>
        <v>0</v>
      </c>
      <c r="H157" s="61">
        <f>IFERROR((M157+N157)/(I157+J157),0)</f>
        <v>0</v>
      </c>
      <c r="I157" s="59">
        <f>ROUND(SUBTOTAL(9,I28:I156),0)</f>
        <v>0</v>
      </c>
      <c r="J157" s="59">
        <f t="shared" ref="J157:BU157" si="822">ROUND(SUBTOTAL(9,J28:J156),0)</f>
        <v>0</v>
      </c>
      <c r="K157" s="59">
        <f t="shared" si="822"/>
        <v>0</v>
      </c>
      <c r="L157" s="59">
        <f t="shared" si="822"/>
        <v>0</v>
      </c>
      <c r="M157" s="59">
        <f t="shared" si="822"/>
        <v>0</v>
      </c>
      <c r="N157" s="59">
        <f t="shared" si="822"/>
        <v>0</v>
      </c>
      <c r="O157" s="59">
        <f t="shared" si="822"/>
        <v>0</v>
      </c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>
        <f t="shared" si="822"/>
        <v>0</v>
      </c>
      <c r="AJ157" s="59">
        <f t="shared" si="822"/>
        <v>0</v>
      </c>
      <c r="AK157" s="59"/>
      <c r="AL157" s="59">
        <f t="shared" si="822"/>
        <v>0</v>
      </c>
      <c r="AM157" s="59">
        <f t="shared" si="822"/>
        <v>0</v>
      </c>
      <c r="AN157" s="59">
        <f t="shared" si="822"/>
        <v>0</v>
      </c>
      <c r="AO157" s="59">
        <f t="shared" si="822"/>
        <v>0</v>
      </c>
      <c r="AP157" s="59">
        <f t="shared" si="822"/>
        <v>0</v>
      </c>
      <c r="AQ157" s="59">
        <f t="shared" si="822"/>
        <v>0</v>
      </c>
      <c r="AR157" s="59">
        <f t="shared" si="822"/>
        <v>0</v>
      </c>
      <c r="AS157" s="59">
        <f t="shared" si="822"/>
        <v>0</v>
      </c>
      <c r="AT157" s="59">
        <f t="shared" si="822"/>
        <v>0</v>
      </c>
      <c r="AU157" s="59">
        <f t="shared" si="822"/>
        <v>0</v>
      </c>
      <c r="AV157" s="59">
        <f t="shared" si="822"/>
        <v>0</v>
      </c>
      <c r="AW157" s="59">
        <f t="shared" si="822"/>
        <v>0</v>
      </c>
      <c r="AX157" s="59">
        <f t="shared" si="822"/>
        <v>0</v>
      </c>
      <c r="AY157" s="59">
        <f t="shared" si="822"/>
        <v>0</v>
      </c>
      <c r="AZ157" s="59">
        <f t="shared" si="822"/>
        <v>0</v>
      </c>
      <c r="BA157" s="59">
        <f t="shared" si="822"/>
        <v>0</v>
      </c>
      <c r="BB157" s="59">
        <f t="shared" si="822"/>
        <v>0</v>
      </c>
      <c r="BC157" s="59">
        <f t="shared" si="822"/>
        <v>0</v>
      </c>
      <c r="BD157" s="59">
        <f t="shared" si="822"/>
        <v>0</v>
      </c>
      <c r="BE157" s="59">
        <f t="shared" si="822"/>
        <v>0</v>
      </c>
      <c r="BF157" s="59">
        <f t="shared" si="822"/>
        <v>0</v>
      </c>
      <c r="BG157" s="59">
        <f t="shared" si="822"/>
        <v>0</v>
      </c>
      <c r="BH157" s="59">
        <f t="shared" si="822"/>
        <v>0</v>
      </c>
      <c r="BI157" s="59">
        <f t="shared" si="822"/>
        <v>0</v>
      </c>
      <c r="BJ157" s="59">
        <f t="shared" si="822"/>
        <v>0</v>
      </c>
      <c r="BK157" s="59">
        <f t="shared" si="822"/>
        <v>0</v>
      </c>
      <c r="BL157" s="59">
        <f t="shared" si="822"/>
        <v>0</v>
      </c>
      <c r="BM157" s="59">
        <f t="shared" si="822"/>
        <v>0</v>
      </c>
      <c r="BN157" s="59">
        <f t="shared" si="822"/>
        <v>0</v>
      </c>
      <c r="BO157" s="59">
        <f t="shared" si="822"/>
        <v>0</v>
      </c>
      <c r="BP157" s="59">
        <f t="shared" si="822"/>
        <v>0</v>
      </c>
      <c r="BQ157" s="59">
        <f t="shared" si="822"/>
        <v>0</v>
      </c>
      <c r="BR157" s="59">
        <f t="shared" si="822"/>
        <v>0</v>
      </c>
      <c r="BS157" s="59">
        <f t="shared" si="822"/>
        <v>0</v>
      </c>
      <c r="BT157" s="59">
        <f t="shared" si="822"/>
        <v>0</v>
      </c>
      <c r="BU157" s="59">
        <f t="shared" si="822"/>
        <v>0</v>
      </c>
      <c r="BV157" s="59">
        <f t="shared" ref="BV157:BY157" si="823">ROUND(SUBTOTAL(9,BV28:BV156),0)</f>
        <v>0</v>
      </c>
      <c r="BW157" s="59">
        <f t="shared" si="823"/>
        <v>0</v>
      </c>
      <c r="BX157" s="59">
        <f t="shared" si="823"/>
        <v>0</v>
      </c>
      <c r="BY157" s="59">
        <f t="shared" si="823"/>
        <v>0</v>
      </c>
    </row>
    <row r="158" spans="1:77" x14ac:dyDescent="0.35">
      <c r="A158" s="69"/>
      <c r="B158" s="70"/>
      <c r="C158" s="71"/>
      <c r="D158" s="71"/>
      <c r="E158" s="71"/>
      <c r="F158" s="72"/>
      <c r="G158" s="70"/>
      <c r="H158" s="70"/>
      <c r="I158" s="48"/>
      <c r="J158" s="48"/>
      <c r="K158" s="73"/>
      <c r="L158" s="73"/>
      <c r="M158" s="73"/>
      <c r="N158" s="73"/>
      <c r="O158" s="73"/>
      <c r="P158" s="70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2"/>
      <c r="AJ158" s="72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</row>
    <row r="159" spans="1:77" s="10" customFormat="1" x14ac:dyDescent="0.35">
      <c r="A159" s="56" t="s">
        <v>56</v>
      </c>
      <c r="B159" s="57" t="s">
        <v>57</v>
      </c>
      <c r="C159" s="58"/>
      <c r="D159" s="59"/>
      <c r="E159" s="74"/>
      <c r="F159" s="68"/>
      <c r="G159" s="61">
        <f>IFERROR((K159+L159)/(I159+J159),0)</f>
        <v>0</v>
      </c>
      <c r="H159" s="61">
        <f>IFERROR((M159+N159)/(I159+J159),0)</f>
        <v>0</v>
      </c>
      <c r="I159" s="59">
        <f t="shared" ref="I159:O159" si="824">IFERROR(ROUND(I157*$F$159,0),0)</f>
        <v>0</v>
      </c>
      <c r="J159" s="59">
        <f t="shared" si="824"/>
        <v>0</v>
      </c>
      <c r="K159" s="59">
        <f t="shared" si="824"/>
        <v>0</v>
      </c>
      <c r="L159" s="59">
        <f t="shared" si="824"/>
        <v>0</v>
      </c>
      <c r="M159" s="59">
        <f t="shared" si="824"/>
        <v>0</v>
      </c>
      <c r="N159" s="59">
        <f t="shared" si="824"/>
        <v>0</v>
      </c>
      <c r="O159" s="59">
        <f t="shared" si="824"/>
        <v>0</v>
      </c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>
        <f>IFERROR(ROUND(AI157*$F$159,0),0)</f>
        <v>0</v>
      </c>
      <c r="AJ159" s="59">
        <f>IFERROR(ROUND(AJ157*$F$159,0),0)</f>
        <v>0</v>
      </c>
      <c r="AK159" s="59"/>
      <c r="AL159" s="59">
        <f t="shared" ref="AL159:BU159" si="825">IFERROR(ROUND(AL157*$F$159,0),0)</f>
        <v>0</v>
      </c>
      <c r="AM159" s="59">
        <f t="shared" si="825"/>
        <v>0</v>
      </c>
      <c r="AN159" s="59">
        <f t="shared" si="825"/>
        <v>0</v>
      </c>
      <c r="AO159" s="59">
        <f t="shared" si="825"/>
        <v>0</v>
      </c>
      <c r="AP159" s="59">
        <f t="shared" si="825"/>
        <v>0</v>
      </c>
      <c r="AQ159" s="59">
        <f t="shared" si="825"/>
        <v>0</v>
      </c>
      <c r="AR159" s="59">
        <f t="shared" si="825"/>
        <v>0</v>
      </c>
      <c r="AS159" s="59">
        <f t="shared" si="825"/>
        <v>0</v>
      </c>
      <c r="AT159" s="59">
        <f t="shared" si="825"/>
        <v>0</v>
      </c>
      <c r="AU159" s="59">
        <f t="shared" si="825"/>
        <v>0</v>
      </c>
      <c r="AV159" s="59">
        <f t="shared" si="825"/>
        <v>0</v>
      </c>
      <c r="AW159" s="59">
        <f t="shared" si="825"/>
        <v>0</v>
      </c>
      <c r="AX159" s="59">
        <f t="shared" si="825"/>
        <v>0</v>
      </c>
      <c r="AY159" s="59">
        <f t="shared" si="825"/>
        <v>0</v>
      </c>
      <c r="AZ159" s="59">
        <f t="shared" si="825"/>
        <v>0</v>
      </c>
      <c r="BA159" s="59">
        <f t="shared" si="825"/>
        <v>0</v>
      </c>
      <c r="BB159" s="59">
        <f t="shared" si="825"/>
        <v>0</v>
      </c>
      <c r="BC159" s="59">
        <f t="shared" si="825"/>
        <v>0</v>
      </c>
      <c r="BD159" s="59">
        <f t="shared" si="825"/>
        <v>0</v>
      </c>
      <c r="BE159" s="59">
        <f t="shared" si="825"/>
        <v>0</v>
      </c>
      <c r="BF159" s="59">
        <f t="shared" si="825"/>
        <v>0</v>
      </c>
      <c r="BG159" s="59">
        <f t="shared" si="825"/>
        <v>0</v>
      </c>
      <c r="BH159" s="59">
        <f t="shared" si="825"/>
        <v>0</v>
      </c>
      <c r="BI159" s="59">
        <f t="shared" si="825"/>
        <v>0</v>
      </c>
      <c r="BJ159" s="59">
        <f t="shared" si="825"/>
        <v>0</v>
      </c>
      <c r="BK159" s="59">
        <f t="shared" si="825"/>
        <v>0</v>
      </c>
      <c r="BL159" s="59">
        <f t="shared" si="825"/>
        <v>0</v>
      </c>
      <c r="BM159" s="59">
        <f t="shared" si="825"/>
        <v>0</v>
      </c>
      <c r="BN159" s="59">
        <f t="shared" si="825"/>
        <v>0</v>
      </c>
      <c r="BO159" s="59">
        <f t="shared" si="825"/>
        <v>0</v>
      </c>
      <c r="BP159" s="59">
        <f t="shared" si="825"/>
        <v>0</v>
      </c>
      <c r="BQ159" s="59">
        <f t="shared" si="825"/>
        <v>0</v>
      </c>
      <c r="BR159" s="59">
        <f t="shared" si="825"/>
        <v>0</v>
      </c>
      <c r="BS159" s="59">
        <f t="shared" si="825"/>
        <v>0</v>
      </c>
      <c r="BT159" s="59">
        <f t="shared" si="825"/>
        <v>0</v>
      </c>
      <c r="BU159" s="59">
        <f t="shared" si="825"/>
        <v>0</v>
      </c>
      <c r="BV159" s="59">
        <f t="shared" ref="BV159" si="826">ROUND(SUBTOTAL(9,BV30:BV158),0)</f>
        <v>0</v>
      </c>
      <c r="BW159" s="59">
        <f t="shared" ref="BW159" si="827">ROUND(SUBTOTAL(9,BW30:BW158),0)</f>
        <v>0</v>
      </c>
      <c r="BX159" s="59">
        <f t="shared" ref="BX159" si="828">ROUND(SUBTOTAL(9,BX30:BX158),0)</f>
        <v>0</v>
      </c>
      <c r="BY159" s="59">
        <f t="shared" ref="BY159" si="829">ROUND(SUBTOTAL(9,BY30:BY158),0)</f>
        <v>0</v>
      </c>
    </row>
    <row r="160" spans="1:77" x14ac:dyDescent="0.35">
      <c r="A160" s="69"/>
      <c r="B160" s="70"/>
      <c r="C160" s="71"/>
      <c r="D160" s="71"/>
      <c r="E160" s="71"/>
      <c r="F160" s="72"/>
      <c r="G160" s="70"/>
      <c r="H160" s="70"/>
      <c r="I160" s="48"/>
      <c r="J160" s="48"/>
      <c r="K160" s="73"/>
      <c r="L160" s="73"/>
      <c r="M160" s="73"/>
      <c r="N160" s="73"/>
      <c r="O160" s="73"/>
      <c r="P160" s="70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2"/>
      <c r="AJ160" s="72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</row>
    <row r="161" spans="1:77" s="10" customFormat="1" x14ac:dyDescent="0.35">
      <c r="A161" s="56" t="s">
        <v>58</v>
      </c>
      <c r="B161" s="57" t="s">
        <v>235</v>
      </c>
      <c r="C161" s="58"/>
      <c r="D161" s="59"/>
      <c r="E161" s="59"/>
      <c r="F161" s="60"/>
      <c r="G161" s="61">
        <f>IFERROR((K161+L161)/(I161+J161),0)</f>
        <v>0</v>
      </c>
      <c r="H161" s="61">
        <f>IFERROR((M161+N161)/(I161+J161),0)</f>
        <v>0</v>
      </c>
      <c r="I161" s="59">
        <f>ROUND(SUBTOTAL(9,I28:I160),0)</f>
        <v>0</v>
      </c>
      <c r="J161" s="59">
        <f t="shared" ref="J161:BU161" si="830">ROUND(SUBTOTAL(9,J28:J160),0)</f>
        <v>0</v>
      </c>
      <c r="K161" s="59">
        <f t="shared" si="830"/>
        <v>0</v>
      </c>
      <c r="L161" s="59">
        <f t="shared" si="830"/>
        <v>0</v>
      </c>
      <c r="M161" s="59">
        <f t="shared" si="830"/>
        <v>0</v>
      </c>
      <c r="N161" s="59">
        <f t="shared" si="830"/>
        <v>0</v>
      </c>
      <c r="O161" s="59">
        <f t="shared" si="830"/>
        <v>0</v>
      </c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>
        <f t="shared" si="830"/>
        <v>0</v>
      </c>
      <c r="AJ161" s="59">
        <f t="shared" si="830"/>
        <v>0</v>
      </c>
      <c r="AK161" s="59"/>
      <c r="AL161" s="59">
        <f t="shared" si="830"/>
        <v>0</v>
      </c>
      <c r="AM161" s="59">
        <f t="shared" si="830"/>
        <v>0</v>
      </c>
      <c r="AN161" s="59">
        <f t="shared" si="830"/>
        <v>0</v>
      </c>
      <c r="AO161" s="59">
        <f t="shared" si="830"/>
        <v>0</v>
      </c>
      <c r="AP161" s="59">
        <f t="shared" si="830"/>
        <v>0</v>
      </c>
      <c r="AQ161" s="59">
        <f t="shared" si="830"/>
        <v>0</v>
      </c>
      <c r="AR161" s="59">
        <f t="shared" si="830"/>
        <v>0</v>
      </c>
      <c r="AS161" s="59">
        <f t="shared" si="830"/>
        <v>0</v>
      </c>
      <c r="AT161" s="59">
        <f t="shared" si="830"/>
        <v>0</v>
      </c>
      <c r="AU161" s="59">
        <f t="shared" si="830"/>
        <v>0</v>
      </c>
      <c r="AV161" s="59">
        <f t="shared" si="830"/>
        <v>0</v>
      </c>
      <c r="AW161" s="59">
        <f t="shared" si="830"/>
        <v>0</v>
      </c>
      <c r="AX161" s="59">
        <f t="shared" si="830"/>
        <v>0</v>
      </c>
      <c r="AY161" s="59">
        <f t="shared" si="830"/>
        <v>0</v>
      </c>
      <c r="AZ161" s="59">
        <f t="shared" si="830"/>
        <v>0</v>
      </c>
      <c r="BA161" s="59">
        <f t="shared" si="830"/>
        <v>0</v>
      </c>
      <c r="BB161" s="59">
        <f t="shared" si="830"/>
        <v>0</v>
      </c>
      <c r="BC161" s="59">
        <f t="shared" si="830"/>
        <v>0</v>
      </c>
      <c r="BD161" s="59">
        <f t="shared" si="830"/>
        <v>0</v>
      </c>
      <c r="BE161" s="59">
        <f t="shared" si="830"/>
        <v>0</v>
      </c>
      <c r="BF161" s="59">
        <f t="shared" si="830"/>
        <v>0</v>
      </c>
      <c r="BG161" s="59">
        <f t="shared" si="830"/>
        <v>0</v>
      </c>
      <c r="BH161" s="59">
        <f t="shared" si="830"/>
        <v>0</v>
      </c>
      <c r="BI161" s="59">
        <f t="shared" si="830"/>
        <v>0</v>
      </c>
      <c r="BJ161" s="59">
        <f t="shared" si="830"/>
        <v>0</v>
      </c>
      <c r="BK161" s="59">
        <f t="shared" si="830"/>
        <v>0</v>
      </c>
      <c r="BL161" s="59">
        <f t="shared" si="830"/>
        <v>0</v>
      </c>
      <c r="BM161" s="59">
        <f t="shared" si="830"/>
        <v>0</v>
      </c>
      <c r="BN161" s="59">
        <f t="shared" si="830"/>
        <v>0</v>
      </c>
      <c r="BO161" s="59">
        <f t="shared" si="830"/>
        <v>0</v>
      </c>
      <c r="BP161" s="59">
        <f t="shared" si="830"/>
        <v>0</v>
      </c>
      <c r="BQ161" s="59">
        <f t="shared" si="830"/>
        <v>0</v>
      </c>
      <c r="BR161" s="59">
        <f t="shared" si="830"/>
        <v>0</v>
      </c>
      <c r="BS161" s="59">
        <f t="shared" si="830"/>
        <v>0</v>
      </c>
      <c r="BT161" s="59">
        <f t="shared" si="830"/>
        <v>0</v>
      </c>
      <c r="BU161" s="59">
        <f t="shared" si="830"/>
        <v>0</v>
      </c>
      <c r="BV161" s="59">
        <f t="shared" ref="BV161:BY161" si="831">ROUND(SUBTOTAL(9,BV28:BV160),0)</f>
        <v>0</v>
      </c>
      <c r="BW161" s="59">
        <f t="shared" si="831"/>
        <v>0</v>
      </c>
      <c r="BX161" s="59">
        <f t="shared" si="831"/>
        <v>0</v>
      </c>
      <c r="BY161" s="59">
        <f t="shared" si="831"/>
        <v>0</v>
      </c>
    </row>
    <row r="162" spans="1:77" x14ac:dyDescent="0.35">
      <c r="A162" s="69"/>
      <c r="B162" s="70"/>
      <c r="C162" s="71"/>
      <c r="D162" s="71"/>
      <c r="E162" s="71"/>
      <c r="F162" s="72"/>
      <c r="G162" s="70"/>
      <c r="H162" s="70"/>
      <c r="I162" s="48"/>
      <c r="J162" s="48"/>
      <c r="K162" s="73"/>
      <c r="L162" s="73"/>
      <c r="M162" s="73"/>
      <c r="N162" s="73"/>
      <c r="O162" s="73"/>
      <c r="P162" s="70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2"/>
      <c r="AJ162" s="72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</row>
    <row r="163" spans="1:77" s="10" customFormat="1" x14ac:dyDescent="0.35">
      <c r="A163" s="56" t="s">
        <v>60</v>
      </c>
      <c r="B163" s="57" t="s">
        <v>236</v>
      </c>
      <c r="C163" s="58"/>
      <c r="D163" s="59"/>
      <c r="E163" s="74" t="s">
        <v>237</v>
      </c>
      <c r="F163" s="75">
        <v>84.326599999999999</v>
      </c>
      <c r="G163" s="61">
        <f>IFERROR((K163+L163)/(I163+J163),0)</f>
        <v>0</v>
      </c>
      <c r="H163" s="61">
        <f>IFERROR((M163+N163)/(I163+J163),0)</f>
        <v>0</v>
      </c>
      <c r="I163" s="59">
        <f t="shared" ref="I163:O163" si="832">IFERROR(ROUND(I161/$F$163,0),0)</f>
        <v>0</v>
      </c>
      <c r="J163" s="59">
        <f t="shared" si="832"/>
        <v>0</v>
      </c>
      <c r="K163" s="59">
        <f t="shared" si="832"/>
        <v>0</v>
      </c>
      <c r="L163" s="59">
        <f t="shared" si="832"/>
        <v>0</v>
      </c>
      <c r="M163" s="59">
        <f t="shared" si="832"/>
        <v>0</v>
      </c>
      <c r="N163" s="59">
        <f t="shared" si="832"/>
        <v>0</v>
      </c>
      <c r="O163" s="59">
        <f t="shared" si="832"/>
        <v>0</v>
      </c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>
        <f>IFERROR(ROUND(AI161/$F$163,0),0)</f>
        <v>0</v>
      </c>
      <c r="AJ163" s="59">
        <f>IFERROR(ROUND(AJ161/$F$163,0),0)</f>
        <v>0</v>
      </c>
      <c r="AK163" s="59"/>
      <c r="AL163" s="59">
        <f t="shared" ref="AL163:BU163" si="833">IFERROR(ROUND(AL161/$F$163,0),0)</f>
        <v>0</v>
      </c>
      <c r="AM163" s="59">
        <f t="shared" si="833"/>
        <v>0</v>
      </c>
      <c r="AN163" s="59">
        <f t="shared" si="833"/>
        <v>0</v>
      </c>
      <c r="AO163" s="59">
        <f t="shared" si="833"/>
        <v>0</v>
      </c>
      <c r="AP163" s="59">
        <f t="shared" si="833"/>
        <v>0</v>
      </c>
      <c r="AQ163" s="59">
        <f t="shared" si="833"/>
        <v>0</v>
      </c>
      <c r="AR163" s="59">
        <f t="shared" si="833"/>
        <v>0</v>
      </c>
      <c r="AS163" s="59">
        <f t="shared" si="833"/>
        <v>0</v>
      </c>
      <c r="AT163" s="59">
        <f t="shared" si="833"/>
        <v>0</v>
      </c>
      <c r="AU163" s="59">
        <f t="shared" si="833"/>
        <v>0</v>
      </c>
      <c r="AV163" s="59">
        <f t="shared" si="833"/>
        <v>0</v>
      </c>
      <c r="AW163" s="59">
        <f t="shared" si="833"/>
        <v>0</v>
      </c>
      <c r="AX163" s="59">
        <f t="shared" si="833"/>
        <v>0</v>
      </c>
      <c r="AY163" s="59">
        <f t="shared" si="833"/>
        <v>0</v>
      </c>
      <c r="AZ163" s="59">
        <f t="shared" si="833"/>
        <v>0</v>
      </c>
      <c r="BA163" s="59">
        <f t="shared" si="833"/>
        <v>0</v>
      </c>
      <c r="BB163" s="59">
        <f t="shared" si="833"/>
        <v>0</v>
      </c>
      <c r="BC163" s="59">
        <f t="shared" si="833"/>
        <v>0</v>
      </c>
      <c r="BD163" s="59">
        <f t="shared" si="833"/>
        <v>0</v>
      </c>
      <c r="BE163" s="59">
        <f t="shared" si="833"/>
        <v>0</v>
      </c>
      <c r="BF163" s="59">
        <f t="shared" si="833"/>
        <v>0</v>
      </c>
      <c r="BG163" s="59">
        <f t="shared" si="833"/>
        <v>0</v>
      </c>
      <c r="BH163" s="59">
        <f t="shared" si="833"/>
        <v>0</v>
      </c>
      <c r="BI163" s="59">
        <f t="shared" si="833"/>
        <v>0</v>
      </c>
      <c r="BJ163" s="59">
        <f t="shared" si="833"/>
        <v>0</v>
      </c>
      <c r="BK163" s="59">
        <f t="shared" si="833"/>
        <v>0</v>
      </c>
      <c r="BL163" s="59">
        <f t="shared" si="833"/>
        <v>0</v>
      </c>
      <c r="BM163" s="59">
        <f t="shared" si="833"/>
        <v>0</v>
      </c>
      <c r="BN163" s="59">
        <f t="shared" si="833"/>
        <v>0</v>
      </c>
      <c r="BO163" s="59">
        <f t="shared" si="833"/>
        <v>0</v>
      </c>
      <c r="BP163" s="59">
        <f t="shared" si="833"/>
        <v>0</v>
      </c>
      <c r="BQ163" s="59">
        <f t="shared" si="833"/>
        <v>0</v>
      </c>
      <c r="BR163" s="59">
        <f t="shared" si="833"/>
        <v>0</v>
      </c>
      <c r="BS163" s="59">
        <f t="shared" si="833"/>
        <v>0</v>
      </c>
      <c r="BT163" s="59">
        <f t="shared" si="833"/>
        <v>0</v>
      </c>
      <c r="BU163" s="59">
        <f t="shared" si="833"/>
        <v>0</v>
      </c>
      <c r="BV163" s="59">
        <f t="shared" ref="BV163:BY163" si="834">IFERROR(ROUND(BV161/$F$163,0),0)</f>
        <v>0</v>
      </c>
      <c r="BW163" s="59">
        <f t="shared" si="834"/>
        <v>0</v>
      </c>
      <c r="BX163" s="59">
        <f t="shared" si="834"/>
        <v>0</v>
      </c>
      <c r="BY163" s="59">
        <f t="shared" si="834"/>
        <v>0</v>
      </c>
    </row>
  </sheetData>
  <autoFilter ref="A8:BY17"/>
  <mergeCells count="52">
    <mergeCell ref="BV26:BW26"/>
    <mergeCell ref="BX26:BY26"/>
    <mergeCell ref="AP26:AQ26"/>
    <mergeCell ref="AR26:AS26"/>
    <mergeCell ref="BJ26:BK26"/>
    <mergeCell ref="BL26:BM26"/>
    <mergeCell ref="BN26:BO26"/>
    <mergeCell ref="BP26:BQ26"/>
    <mergeCell ref="BD26:BE26"/>
    <mergeCell ref="BF26:BG26"/>
    <mergeCell ref="BH26:BI26"/>
    <mergeCell ref="G26:H26"/>
    <mergeCell ref="E26:F26"/>
    <mergeCell ref="BR26:BS26"/>
    <mergeCell ref="BT26:BU26"/>
    <mergeCell ref="I26:J26"/>
    <mergeCell ref="K26:L26"/>
    <mergeCell ref="M26:N26"/>
    <mergeCell ref="Q26:AJ26"/>
    <mergeCell ref="AL26:AM26"/>
    <mergeCell ref="AN26:AO26"/>
    <mergeCell ref="AT26:AU26"/>
    <mergeCell ref="AV26:AW26"/>
    <mergeCell ref="AX26:AY26"/>
    <mergeCell ref="AZ26:BA26"/>
    <mergeCell ref="BB26:BC26"/>
    <mergeCell ref="E7:F7"/>
    <mergeCell ref="G7:H7"/>
    <mergeCell ref="I7:J7"/>
    <mergeCell ref="K7:L7"/>
    <mergeCell ref="M7:N7"/>
    <mergeCell ref="Q7:AJ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X7:BY7"/>
    <mergeCell ref="BN7:BO7"/>
    <mergeCell ref="BP7:BQ7"/>
    <mergeCell ref="BR7:BS7"/>
    <mergeCell ref="BT7:BU7"/>
    <mergeCell ref="BV7:BW7"/>
  </mergeCells>
  <pageMargins left="0.7" right="0.7" top="0.75" bottom="0.75" header="0.3" footer="0.3"/>
  <pageSetup paperSize="9" scale="72" fitToHeight="0" orientation="landscape" r:id="rId1"/>
  <headerFooter>
    <oddFooter>Page &amp;P of &amp;N</oddFooter>
  </headerFooter>
  <rowBreaks count="1" manualBreakCount="1">
    <brk id="2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V116"/>
  <sheetViews>
    <sheetView tabSelected="1" view="pageBreakPreview" zoomScale="84" zoomScaleNormal="100" zoomScaleSheetLayoutView="84" workbookViewId="0">
      <pane xSplit="2" ySplit="8" topLeftCell="C9" activePane="bottomRight" state="frozen"/>
      <selection pane="topRight" activeCell="C6" sqref="C6"/>
      <selection pane="bottomLeft" activeCell="A9" sqref="A9"/>
      <selection pane="bottomRight" activeCell="B1" sqref="B1"/>
    </sheetView>
  </sheetViews>
  <sheetFormatPr defaultColWidth="9.1796875" defaultRowHeight="13" x14ac:dyDescent="0.35"/>
  <cols>
    <col min="1" max="1" width="7.81640625" style="123" customWidth="1"/>
    <col min="2" max="2" width="48.54296875" style="101" customWidth="1"/>
    <col min="3" max="3" width="7.81640625" style="4" customWidth="1"/>
    <col min="4" max="5" width="11.1796875" style="4" customWidth="1"/>
    <col min="6" max="7" width="9.81640625" style="101" customWidth="1"/>
    <col min="8" max="8" width="11.81640625" style="124" customWidth="1"/>
    <col min="9" max="10" width="11.81640625" style="102" customWidth="1"/>
    <col min="11" max="11" width="16" style="101" customWidth="1"/>
    <col min="12" max="15" width="12.26953125" style="5" customWidth="1"/>
    <col min="16" max="16" width="7.81640625" style="4" hidden="1" customWidth="1"/>
    <col min="17" max="18" width="11.1796875" style="4" hidden="1" customWidth="1"/>
    <col min="19" max="20" width="9.81640625" style="101" hidden="1" customWidth="1"/>
    <col min="21" max="21" width="11.81640625" style="124" hidden="1" customWidth="1"/>
    <col min="22" max="23" width="11.81640625" style="102" hidden="1" customWidth="1"/>
    <col min="24" max="24" width="16" style="101" hidden="1" customWidth="1"/>
    <col min="25" max="28" width="12.453125" style="5" hidden="1" customWidth="1"/>
    <col min="29" max="29" width="7.81640625" style="4" hidden="1" customWidth="1"/>
    <col min="30" max="31" width="11.1796875" style="4" hidden="1" customWidth="1"/>
    <col min="32" max="33" width="9.81640625" style="101" hidden="1" customWidth="1"/>
    <col min="34" max="34" width="11.81640625" style="124" hidden="1" customWidth="1"/>
    <col min="35" max="36" width="11.81640625" style="102" hidden="1" customWidth="1"/>
    <col min="37" max="37" width="16" style="101" hidden="1" customWidth="1"/>
    <col min="38" max="41" width="7.54296875" style="5" hidden="1" customWidth="1"/>
    <col min="42" max="42" width="7.81640625" style="4" hidden="1" customWidth="1"/>
    <col min="43" max="44" width="11.1796875" style="4" hidden="1" customWidth="1"/>
    <col min="45" max="46" width="9.81640625" style="101" hidden="1" customWidth="1"/>
    <col min="47" max="47" width="11.81640625" style="124" hidden="1" customWidth="1"/>
    <col min="48" max="49" width="11.81640625" style="102" hidden="1" customWidth="1"/>
    <col min="50" max="50" width="16" style="101" hidden="1" customWidth="1"/>
    <col min="51" max="54" width="11.81640625" style="5" hidden="1" customWidth="1"/>
    <col min="55" max="55" width="7.81640625" style="4" hidden="1" customWidth="1"/>
    <col min="56" max="57" width="11.1796875" style="4" hidden="1" customWidth="1"/>
    <col min="58" max="59" width="9.81640625" style="101" hidden="1" customWidth="1"/>
    <col min="60" max="60" width="12.54296875" style="124" hidden="1" customWidth="1"/>
    <col min="61" max="61" width="13" style="102" hidden="1" customWidth="1"/>
    <col min="62" max="62" width="11.81640625" style="102" hidden="1" customWidth="1"/>
    <col min="63" max="63" width="16" style="101" hidden="1" customWidth="1"/>
    <col min="64" max="67" width="12.453125" style="5" hidden="1" customWidth="1"/>
    <col min="68" max="68" width="9.1796875" style="102" hidden="1" customWidth="1"/>
    <col min="69" max="85" width="8.7265625" style="102" hidden="1" customWidth="1"/>
    <col min="86" max="86" width="12.453125" style="5" hidden="1" customWidth="1"/>
    <col min="87" max="87" width="14.81640625" style="5" hidden="1" customWidth="1"/>
    <col min="88" max="88" width="8.7265625" style="102" hidden="1" customWidth="1"/>
    <col min="89" max="128" width="13.1796875" style="102" hidden="1" customWidth="1"/>
    <col min="129" max="129" width="9.453125" style="158" hidden="1" customWidth="1"/>
    <col min="130" max="130" width="9.1796875" style="101" hidden="1" customWidth="1"/>
    <col min="131" max="134" width="0" style="101" hidden="1" customWidth="1"/>
    <col min="135" max="16384" width="9.1796875" style="101"/>
  </cols>
  <sheetData>
    <row r="1" spans="1:129" x14ac:dyDescent="0.35">
      <c r="A1" s="2"/>
      <c r="B1" s="2" t="s">
        <v>0</v>
      </c>
      <c r="D1" s="5"/>
      <c r="E1" s="5"/>
      <c r="F1" s="6"/>
      <c r="G1" s="6"/>
      <c r="H1" s="7"/>
      <c r="I1" s="6"/>
      <c r="J1" s="6"/>
      <c r="Q1" s="5"/>
      <c r="R1" s="5"/>
      <c r="S1" s="6"/>
      <c r="T1" s="6"/>
      <c r="U1" s="7"/>
      <c r="V1" s="6"/>
      <c r="W1" s="6"/>
      <c r="AD1" s="5"/>
      <c r="AE1" s="5"/>
      <c r="AF1" s="6"/>
      <c r="AG1" s="6"/>
      <c r="AH1" s="7"/>
      <c r="AI1" s="6"/>
      <c r="AJ1" s="6"/>
      <c r="AQ1" s="5"/>
      <c r="AR1" s="5"/>
      <c r="AS1" s="6"/>
      <c r="AT1" s="6"/>
      <c r="AU1" s="7"/>
      <c r="AV1" s="6"/>
      <c r="AW1" s="6"/>
      <c r="BD1" s="5"/>
      <c r="BE1" s="5"/>
      <c r="BF1" s="6"/>
      <c r="BG1" s="6"/>
      <c r="BH1" s="7"/>
      <c r="BI1" s="6"/>
      <c r="BJ1" s="6"/>
    </row>
    <row r="2" spans="1:129" x14ac:dyDescent="0.35">
      <c r="A2" s="2"/>
      <c r="B2" s="2" t="s">
        <v>1</v>
      </c>
      <c r="C2" s="141"/>
      <c r="D2" s="142"/>
      <c r="E2" s="142"/>
      <c r="F2" s="6"/>
      <c r="G2" s="6"/>
      <c r="H2" s="7"/>
      <c r="I2" s="6"/>
      <c r="J2" s="6"/>
      <c r="L2" s="142"/>
      <c r="M2" s="142"/>
      <c r="N2" s="142"/>
      <c r="O2" s="142"/>
      <c r="P2" s="141"/>
      <c r="Q2" s="142"/>
      <c r="R2" s="142"/>
      <c r="S2" s="6"/>
      <c r="T2" s="6"/>
      <c r="U2" s="7"/>
      <c r="V2" s="6"/>
      <c r="W2" s="6"/>
      <c r="Y2" s="142"/>
      <c r="Z2" s="142"/>
      <c r="AA2" s="142"/>
      <c r="AB2" s="142"/>
      <c r="AC2" s="141"/>
      <c r="AD2" s="142"/>
      <c r="AE2" s="142"/>
      <c r="AF2" s="6"/>
      <c r="AG2" s="6"/>
      <c r="AH2" s="7"/>
      <c r="AI2" s="6"/>
      <c r="AJ2" s="6"/>
      <c r="AL2" s="142"/>
      <c r="AM2" s="142"/>
      <c r="AN2" s="142"/>
      <c r="AO2" s="142"/>
      <c r="AP2" s="141"/>
      <c r="AQ2" s="142"/>
      <c r="AR2" s="142"/>
      <c r="AS2" s="6"/>
      <c r="AT2" s="6"/>
      <c r="AU2" s="7"/>
      <c r="AV2" s="6"/>
      <c r="AW2" s="6"/>
      <c r="AY2" s="142"/>
      <c r="AZ2" s="142"/>
      <c r="BA2" s="142"/>
      <c r="BB2" s="142"/>
      <c r="BC2" s="141"/>
      <c r="BD2" s="142"/>
      <c r="BE2" s="142"/>
      <c r="BF2" s="6"/>
      <c r="BG2" s="6"/>
      <c r="BH2" s="7"/>
      <c r="BI2" s="6"/>
      <c r="BJ2" s="6"/>
      <c r="BL2" s="142"/>
      <c r="BM2" s="142"/>
      <c r="BN2" s="142"/>
      <c r="BO2" s="142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2"/>
      <c r="CI2" s="142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59"/>
    </row>
    <row r="3" spans="1:129" x14ac:dyDescent="0.35">
      <c r="A3" s="2"/>
      <c r="B3" s="2" t="s">
        <v>2</v>
      </c>
      <c r="C3" s="141"/>
      <c r="D3" s="142"/>
      <c r="E3" s="142"/>
      <c r="F3" s="6"/>
      <c r="G3" s="6"/>
      <c r="H3" s="7"/>
      <c r="I3" s="6"/>
      <c r="J3" s="6"/>
      <c r="L3" s="142"/>
      <c r="M3" s="142"/>
      <c r="N3" s="142"/>
      <c r="O3" s="142"/>
      <c r="P3" s="141"/>
      <c r="Q3" s="142"/>
      <c r="R3" s="142"/>
      <c r="S3" s="6"/>
      <c r="T3" s="6"/>
      <c r="U3" s="7"/>
      <c r="V3" s="6"/>
      <c r="W3" s="6"/>
      <c r="Y3" s="142"/>
      <c r="Z3" s="142"/>
      <c r="AA3" s="142"/>
      <c r="AB3" s="142"/>
      <c r="AC3" s="141"/>
      <c r="AD3" s="142"/>
      <c r="AE3" s="142"/>
      <c r="AF3" s="6"/>
      <c r="AG3" s="6"/>
      <c r="AH3" s="7"/>
      <c r="AI3" s="6"/>
      <c r="AJ3" s="6"/>
      <c r="AL3" s="142"/>
      <c r="AM3" s="142"/>
      <c r="AN3" s="142"/>
      <c r="AO3" s="142"/>
      <c r="AP3" s="141"/>
      <c r="AQ3" s="142"/>
      <c r="AR3" s="142"/>
      <c r="AS3" s="6"/>
      <c r="AT3" s="6"/>
      <c r="AU3" s="7"/>
      <c r="AV3" s="6"/>
      <c r="AW3" s="6"/>
      <c r="AY3" s="142"/>
      <c r="AZ3" s="142"/>
      <c r="BA3" s="142"/>
      <c r="BB3" s="142"/>
      <c r="BC3" s="141"/>
      <c r="BD3" s="142"/>
      <c r="BE3" s="142"/>
      <c r="BF3" s="6"/>
      <c r="BG3" s="6"/>
      <c r="BH3" s="7"/>
      <c r="BI3" s="6"/>
      <c r="BJ3" s="6"/>
      <c r="BL3" s="142"/>
      <c r="BM3" s="142"/>
      <c r="BN3" s="142"/>
      <c r="BO3" s="142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2"/>
      <c r="CI3" s="142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59"/>
    </row>
    <row r="4" spans="1:129" x14ac:dyDescent="0.35">
      <c r="A4" s="2"/>
      <c r="B4" s="2" t="s">
        <v>3</v>
      </c>
      <c r="C4" s="141"/>
      <c r="D4" s="142"/>
      <c r="E4" s="142"/>
      <c r="F4" s="6"/>
      <c r="G4" s="6"/>
      <c r="H4" s="7"/>
      <c r="I4" s="6"/>
      <c r="J4" s="6"/>
      <c r="L4" s="142"/>
      <c r="M4" s="142"/>
      <c r="N4" s="142"/>
      <c r="O4" s="142"/>
      <c r="P4" s="141"/>
      <c r="Q4" s="142"/>
      <c r="R4" s="142"/>
      <c r="S4" s="6"/>
      <c r="T4" s="6"/>
      <c r="U4" s="7"/>
      <c r="V4" s="6"/>
      <c r="W4" s="6"/>
      <c r="Y4" s="142"/>
      <c r="Z4" s="142"/>
      <c r="AA4" s="142"/>
      <c r="AB4" s="142"/>
      <c r="AC4" s="141"/>
      <c r="AD4" s="142"/>
      <c r="AE4" s="142"/>
      <c r="AF4" s="6"/>
      <c r="AG4" s="6"/>
      <c r="AH4" s="7"/>
      <c r="AI4" s="6"/>
      <c r="AJ4" s="6"/>
      <c r="AL4" s="142"/>
      <c r="AM4" s="142"/>
      <c r="AN4" s="142"/>
      <c r="AO4" s="142"/>
      <c r="AP4" s="141"/>
      <c r="AQ4" s="142"/>
      <c r="AR4" s="142"/>
      <c r="AS4" s="6"/>
      <c r="AT4" s="6"/>
      <c r="AU4" s="7"/>
      <c r="AV4" s="6"/>
      <c r="AW4" s="6"/>
      <c r="AY4" s="142"/>
      <c r="AZ4" s="142"/>
      <c r="BA4" s="142"/>
      <c r="BB4" s="142"/>
      <c r="BC4" s="141"/>
      <c r="BD4" s="142"/>
      <c r="BE4" s="142"/>
      <c r="BF4" s="6"/>
      <c r="BG4" s="6"/>
      <c r="BH4" s="7"/>
      <c r="BI4" s="6"/>
      <c r="BJ4" s="6"/>
      <c r="BL4" s="142"/>
      <c r="BM4" s="142"/>
      <c r="BN4" s="142"/>
      <c r="BO4" s="142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2"/>
      <c r="CI4" s="142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59"/>
    </row>
    <row r="5" spans="1:129" x14ac:dyDescent="0.35">
      <c r="A5" s="2"/>
      <c r="B5" s="2" t="s">
        <v>352</v>
      </c>
      <c r="C5" s="141"/>
      <c r="D5" s="142"/>
      <c r="E5" s="142"/>
      <c r="F5" s="6"/>
      <c r="G5" s="6"/>
      <c r="H5" s="7"/>
      <c r="I5" s="6"/>
      <c r="J5" s="6"/>
      <c r="L5" s="142"/>
      <c r="M5" s="142"/>
      <c r="N5" s="142"/>
      <c r="O5" s="142"/>
      <c r="P5" s="141"/>
      <c r="Q5" s="142"/>
      <c r="R5" s="142"/>
      <c r="S5" s="6"/>
      <c r="T5" s="6"/>
      <c r="U5" s="7"/>
      <c r="V5" s="6"/>
      <c r="W5" s="6"/>
      <c r="Y5" s="142"/>
      <c r="Z5" s="142"/>
      <c r="AA5" s="142"/>
      <c r="AB5" s="142"/>
      <c r="AC5" s="141"/>
      <c r="AD5" s="142"/>
      <c r="AE5" s="142"/>
      <c r="AF5" s="6"/>
      <c r="AG5" s="6"/>
      <c r="AH5" s="7"/>
      <c r="AI5" s="6"/>
      <c r="AJ5" s="6"/>
      <c r="AL5" s="142"/>
      <c r="AM5" s="142"/>
      <c r="AN5" s="142"/>
      <c r="AO5" s="142"/>
      <c r="AP5" s="141"/>
      <c r="AQ5" s="142"/>
      <c r="AR5" s="142"/>
      <c r="AS5" s="6"/>
      <c r="AT5" s="6"/>
      <c r="AU5" s="7"/>
      <c r="AV5" s="6"/>
      <c r="AW5" s="6"/>
      <c r="AY5" s="142"/>
      <c r="AZ5" s="142"/>
      <c r="BA5" s="142"/>
      <c r="BB5" s="142"/>
      <c r="BC5" s="141"/>
      <c r="BD5" s="142"/>
      <c r="BE5" s="142"/>
      <c r="BF5" s="6"/>
      <c r="BG5" s="6"/>
      <c r="BH5" s="7"/>
      <c r="BI5" s="6"/>
      <c r="BJ5" s="6"/>
      <c r="BL5" s="142"/>
      <c r="BM5" s="142"/>
      <c r="BN5" s="142"/>
      <c r="BO5" s="142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2"/>
      <c r="CI5" s="142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59"/>
    </row>
    <row r="6" spans="1:129" x14ac:dyDescent="0.35">
      <c r="A6" s="84"/>
      <c r="B6" s="85"/>
      <c r="C6" s="203" t="s">
        <v>238</v>
      </c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12" t="s">
        <v>239</v>
      </c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3" t="s">
        <v>240</v>
      </c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4" t="s">
        <v>241</v>
      </c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04" t="s">
        <v>242</v>
      </c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4"/>
      <c r="CI6" s="104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60"/>
    </row>
    <row r="7" spans="1:129" x14ac:dyDescent="0.35">
      <c r="A7" s="16"/>
      <c r="B7" s="16"/>
      <c r="C7" s="105"/>
      <c r="D7" s="106"/>
      <c r="E7" s="178"/>
      <c r="F7" s="205" t="s">
        <v>7</v>
      </c>
      <c r="G7" s="205"/>
      <c r="H7" s="177"/>
      <c r="I7" s="177"/>
      <c r="J7" s="177"/>
      <c r="K7" s="107"/>
      <c r="L7" s="208" t="s">
        <v>243</v>
      </c>
      <c r="M7" s="209"/>
      <c r="N7" s="210" t="s">
        <v>244</v>
      </c>
      <c r="O7" s="211"/>
      <c r="P7" s="105"/>
      <c r="Q7" s="106"/>
      <c r="R7" s="178"/>
      <c r="S7" s="205" t="s">
        <v>7</v>
      </c>
      <c r="T7" s="205"/>
      <c r="U7" s="177"/>
      <c r="V7" s="177"/>
      <c r="W7" s="177"/>
      <c r="X7" s="107"/>
      <c r="Y7" s="208" t="s">
        <v>243</v>
      </c>
      <c r="Z7" s="209"/>
      <c r="AA7" s="210" t="s">
        <v>244</v>
      </c>
      <c r="AB7" s="211"/>
      <c r="AC7" s="105"/>
      <c r="AD7" s="106"/>
      <c r="AE7" s="178"/>
      <c r="AF7" s="205" t="s">
        <v>7</v>
      </c>
      <c r="AG7" s="205"/>
      <c r="AH7" s="177"/>
      <c r="AI7" s="177"/>
      <c r="AJ7" s="177"/>
      <c r="AK7" s="107"/>
      <c r="AL7" s="208" t="s">
        <v>243</v>
      </c>
      <c r="AM7" s="209"/>
      <c r="AN7" s="210" t="s">
        <v>244</v>
      </c>
      <c r="AO7" s="211"/>
      <c r="AP7" s="105"/>
      <c r="AQ7" s="106"/>
      <c r="AR7" s="178"/>
      <c r="AS7" s="205" t="s">
        <v>7</v>
      </c>
      <c r="AT7" s="205"/>
      <c r="AU7" s="177"/>
      <c r="AV7" s="177"/>
      <c r="AW7" s="177"/>
      <c r="AX7" s="107"/>
      <c r="AY7" s="208" t="s">
        <v>243</v>
      </c>
      <c r="AZ7" s="209"/>
      <c r="BA7" s="210" t="s">
        <v>244</v>
      </c>
      <c r="BB7" s="211"/>
      <c r="BC7" s="105"/>
      <c r="BD7" s="105"/>
      <c r="BE7" s="178" t="s">
        <v>6</v>
      </c>
      <c r="BF7" s="205" t="s">
        <v>7</v>
      </c>
      <c r="BG7" s="205"/>
      <c r="BH7" s="177" t="s">
        <v>8</v>
      </c>
      <c r="BI7" s="177" t="s">
        <v>9</v>
      </c>
      <c r="BJ7" s="177" t="s">
        <v>10</v>
      </c>
      <c r="BK7" s="107"/>
      <c r="BL7" s="208" t="s">
        <v>243</v>
      </c>
      <c r="BM7" s="209"/>
      <c r="BN7" s="210" t="s">
        <v>244</v>
      </c>
      <c r="BO7" s="211"/>
      <c r="BP7" s="207" t="s">
        <v>11</v>
      </c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7"/>
      <c r="CJ7" s="106"/>
      <c r="CK7" s="206">
        <v>44377</v>
      </c>
      <c r="CL7" s="206"/>
      <c r="CM7" s="206">
        <v>44408</v>
      </c>
      <c r="CN7" s="206"/>
      <c r="CO7" s="206">
        <v>44439</v>
      </c>
      <c r="CP7" s="206"/>
      <c r="CQ7" s="206">
        <v>44469</v>
      </c>
      <c r="CR7" s="206"/>
      <c r="CS7" s="206">
        <v>44500</v>
      </c>
      <c r="CT7" s="206"/>
      <c r="CU7" s="206">
        <v>44530</v>
      </c>
      <c r="CV7" s="206"/>
      <c r="CW7" s="206">
        <v>44561</v>
      </c>
      <c r="CX7" s="206"/>
      <c r="CY7" s="206">
        <v>44592</v>
      </c>
      <c r="CZ7" s="206"/>
      <c r="DA7" s="206">
        <v>44620</v>
      </c>
      <c r="DB7" s="206"/>
      <c r="DC7" s="206">
        <v>44651</v>
      </c>
      <c r="DD7" s="206"/>
      <c r="DE7" s="206">
        <v>44681</v>
      </c>
      <c r="DF7" s="206"/>
      <c r="DG7" s="206">
        <v>44712</v>
      </c>
      <c r="DH7" s="206"/>
      <c r="DI7" s="206">
        <v>44742</v>
      </c>
      <c r="DJ7" s="206"/>
      <c r="DK7" s="206">
        <v>44773</v>
      </c>
      <c r="DL7" s="206"/>
      <c r="DM7" s="206">
        <v>44804</v>
      </c>
      <c r="DN7" s="206"/>
      <c r="DO7" s="206">
        <v>44834</v>
      </c>
      <c r="DP7" s="206"/>
      <c r="DQ7" s="206">
        <v>44865</v>
      </c>
      <c r="DR7" s="206"/>
      <c r="DS7" s="206">
        <v>44895</v>
      </c>
      <c r="DT7" s="206"/>
      <c r="DU7" s="207" t="s">
        <v>30</v>
      </c>
      <c r="DV7" s="207"/>
      <c r="DW7" s="207" t="s">
        <v>31</v>
      </c>
      <c r="DX7" s="207"/>
      <c r="DY7" s="154"/>
    </row>
    <row r="8" spans="1:129" s="113" customFormat="1" ht="39" x14ac:dyDescent="0.35">
      <c r="A8" s="108" t="s">
        <v>32</v>
      </c>
      <c r="B8" s="180" t="s">
        <v>245</v>
      </c>
      <c r="C8" s="22" t="s">
        <v>34</v>
      </c>
      <c r="D8" s="22" t="s">
        <v>35</v>
      </c>
      <c r="E8" s="22" t="s">
        <v>6</v>
      </c>
      <c r="F8" s="21" t="s">
        <v>38</v>
      </c>
      <c r="G8" s="21" t="s">
        <v>39</v>
      </c>
      <c r="H8" s="181" t="s">
        <v>246</v>
      </c>
      <c r="I8" s="181" t="s">
        <v>247</v>
      </c>
      <c r="J8" s="181" t="s">
        <v>248</v>
      </c>
      <c r="K8" s="109" t="s">
        <v>41</v>
      </c>
      <c r="L8" s="99" t="s">
        <v>249</v>
      </c>
      <c r="M8" s="99" t="s">
        <v>250</v>
      </c>
      <c r="N8" s="185" t="s">
        <v>249</v>
      </c>
      <c r="O8" s="185" t="s">
        <v>250</v>
      </c>
      <c r="P8" s="22" t="s">
        <v>34</v>
      </c>
      <c r="Q8" s="22" t="s">
        <v>35</v>
      </c>
      <c r="R8" s="22" t="s">
        <v>6</v>
      </c>
      <c r="S8" s="21" t="s">
        <v>38</v>
      </c>
      <c r="T8" s="21" t="s">
        <v>39</v>
      </c>
      <c r="U8" s="181" t="s">
        <v>246</v>
      </c>
      <c r="V8" s="181" t="s">
        <v>247</v>
      </c>
      <c r="W8" s="181" t="s">
        <v>248</v>
      </c>
      <c r="X8" s="109" t="s">
        <v>41</v>
      </c>
      <c r="Y8" s="99" t="s">
        <v>249</v>
      </c>
      <c r="Z8" s="99" t="s">
        <v>250</v>
      </c>
      <c r="AA8" s="185" t="s">
        <v>249</v>
      </c>
      <c r="AB8" s="185" t="s">
        <v>250</v>
      </c>
      <c r="AC8" s="22" t="s">
        <v>34</v>
      </c>
      <c r="AD8" s="22" t="s">
        <v>35</v>
      </c>
      <c r="AE8" s="22" t="s">
        <v>6</v>
      </c>
      <c r="AF8" s="21" t="s">
        <v>38</v>
      </c>
      <c r="AG8" s="21" t="s">
        <v>39</v>
      </c>
      <c r="AH8" s="181" t="s">
        <v>246</v>
      </c>
      <c r="AI8" s="181" t="s">
        <v>247</v>
      </c>
      <c r="AJ8" s="181" t="s">
        <v>248</v>
      </c>
      <c r="AK8" s="109" t="s">
        <v>41</v>
      </c>
      <c r="AL8" s="99" t="s">
        <v>249</v>
      </c>
      <c r="AM8" s="99" t="s">
        <v>250</v>
      </c>
      <c r="AN8" s="185" t="s">
        <v>249</v>
      </c>
      <c r="AO8" s="185" t="s">
        <v>250</v>
      </c>
      <c r="AP8" s="22" t="s">
        <v>34</v>
      </c>
      <c r="AQ8" s="22" t="s">
        <v>35</v>
      </c>
      <c r="AR8" s="22" t="s">
        <v>6</v>
      </c>
      <c r="AS8" s="21" t="s">
        <v>38</v>
      </c>
      <c r="AT8" s="21" t="s">
        <v>39</v>
      </c>
      <c r="AU8" s="181" t="s">
        <v>246</v>
      </c>
      <c r="AV8" s="181" t="s">
        <v>247</v>
      </c>
      <c r="AW8" s="181" t="s">
        <v>248</v>
      </c>
      <c r="AX8" s="109" t="s">
        <v>41</v>
      </c>
      <c r="AY8" s="99" t="s">
        <v>249</v>
      </c>
      <c r="AZ8" s="99" t="s">
        <v>250</v>
      </c>
      <c r="BA8" s="185" t="s">
        <v>249</v>
      </c>
      <c r="BB8" s="185" t="s">
        <v>250</v>
      </c>
      <c r="BC8" s="22" t="s">
        <v>34</v>
      </c>
      <c r="BD8" s="22" t="s">
        <v>35</v>
      </c>
      <c r="BE8" s="22" t="s">
        <v>6</v>
      </c>
      <c r="BF8" s="21" t="s">
        <v>38</v>
      </c>
      <c r="BG8" s="21" t="s">
        <v>39</v>
      </c>
      <c r="BH8" s="181" t="s">
        <v>246</v>
      </c>
      <c r="BI8" s="181" t="s">
        <v>247</v>
      </c>
      <c r="BJ8" s="181" t="s">
        <v>248</v>
      </c>
      <c r="BK8" s="109" t="s">
        <v>41</v>
      </c>
      <c r="BL8" s="99" t="s">
        <v>249</v>
      </c>
      <c r="BM8" s="99" t="s">
        <v>250</v>
      </c>
      <c r="BN8" s="185" t="s">
        <v>249</v>
      </c>
      <c r="BO8" s="185" t="s">
        <v>250</v>
      </c>
      <c r="BP8" s="110">
        <v>44377</v>
      </c>
      <c r="BQ8" s="110">
        <v>44408</v>
      </c>
      <c r="BR8" s="110">
        <v>44439</v>
      </c>
      <c r="BS8" s="110">
        <v>44469</v>
      </c>
      <c r="BT8" s="110">
        <v>44500</v>
      </c>
      <c r="BU8" s="110">
        <v>44530</v>
      </c>
      <c r="BV8" s="110">
        <v>44561</v>
      </c>
      <c r="BW8" s="110">
        <v>44592</v>
      </c>
      <c r="BX8" s="110">
        <v>44620</v>
      </c>
      <c r="BY8" s="110">
        <v>44651</v>
      </c>
      <c r="BZ8" s="110">
        <v>44681</v>
      </c>
      <c r="CA8" s="110">
        <v>44712</v>
      </c>
      <c r="CB8" s="110">
        <v>44742</v>
      </c>
      <c r="CC8" s="110">
        <v>44773</v>
      </c>
      <c r="CD8" s="110">
        <v>44804</v>
      </c>
      <c r="CE8" s="110">
        <v>44834</v>
      </c>
      <c r="CF8" s="110">
        <v>44865</v>
      </c>
      <c r="CG8" s="110">
        <v>44895</v>
      </c>
      <c r="CH8" s="22" t="s">
        <v>42</v>
      </c>
      <c r="CI8" s="111" t="s">
        <v>31</v>
      </c>
      <c r="CJ8" s="112" t="s">
        <v>43</v>
      </c>
      <c r="CK8" s="23" t="str">
        <f>BI7</f>
        <v>WorldFish</v>
      </c>
      <c r="CL8" s="23" t="str">
        <f>BJ7</f>
        <v>Sub-Grantee</v>
      </c>
      <c r="CM8" s="23" t="str">
        <f>CK8</f>
        <v>WorldFish</v>
      </c>
      <c r="CN8" s="23" t="str">
        <f>CL8</f>
        <v>Sub-Grantee</v>
      </c>
      <c r="CO8" s="23" t="str">
        <f t="shared" ref="CO8:DX8" si="0">CM8</f>
        <v>WorldFish</v>
      </c>
      <c r="CP8" s="23" t="str">
        <f t="shared" si="0"/>
        <v>Sub-Grantee</v>
      </c>
      <c r="CQ8" s="23" t="str">
        <f t="shared" si="0"/>
        <v>WorldFish</v>
      </c>
      <c r="CR8" s="23" t="str">
        <f t="shared" si="0"/>
        <v>Sub-Grantee</v>
      </c>
      <c r="CS8" s="23" t="str">
        <f t="shared" si="0"/>
        <v>WorldFish</v>
      </c>
      <c r="CT8" s="23" t="str">
        <f t="shared" si="0"/>
        <v>Sub-Grantee</v>
      </c>
      <c r="CU8" s="23" t="str">
        <f t="shared" si="0"/>
        <v>WorldFish</v>
      </c>
      <c r="CV8" s="23" t="str">
        <f t="shared" si="0"/>
        <v>Sub-Grantee</v>
      </c>
      <c r="CW8" s="23" t="str">
        <f t="shared" si="0"/>
        <v>WorldFish</v>
      </c>
      <c r="CX8" s="23" t="str">
        <f t="shared" si="0"/>
        <v>Sub-Grantee</v>
      </c>
      <c r="CY8" s="23" t="str">
        <f t="shared" si="0"/>
        <v>WorldFish</v>
      </c>
      <c r="CZ8" s="23" t="str">
        <f t="shared" si="0"/>
        <v>Sub-Grantee</v>
      </c>
      <c r="DA8" s="23" t="str">
        <f t="shared" si="0"/>
        <v>WorldFish</v>
      </c>
      <c r="DB8" s="23" t="str">
        <f t="shared" si="0"/>
        <v>Sub-Grantee</v>
      </c>
      <c r="DC8" s="23" t="str">
        <f t="shared" si="0"/>
        <v>WorldFish</v>
      </c>
      <c r="DD8" s="23" t="str">
        <f t="shared" si="0"/>
        <v>Sub-Grantee</v>
      </c>
      <c r="DE8" s="23" t="str">
        <f t="shared" si="0"/>
        <v>WorldFish</v>
      </c>
      <c r="DF8" s="23" t="str">
        <f t="shared" si="0"/>
        <v>Sub-Grantee</v>
      </c>
      <c r="DG8" s="23" t="str">
        <f t="shared" si="0"/>
        <v>WorldFish</v>
      </c>
      <c r="DH8" s="23" t="str">
        <f t="shared" si="0"/>
        <v>Sub-Grantee</v>
      </c>
      <c r="DI8" s="23" t="str">
        <f t="shared" si="0"/>
        <v>WorldFish</v>
      </c>
      <c r="DJ8" s="23" t="str">
        <f t="shared" si="0"/>
        <v>Sub-Grantee</v>
      </c>
      <c r="DK8" s="23" t="str">
        <f t="shared" si="0"/>
        <v>WorldFish</v>
      </c>
      <c r="DL8" s="23" t="str">
        <f t="shared" si="0"/>
        <v>Sub-Grantee</v>
      </c>
      <c r="DM8" s="23" t="str">
        <f t="shared" si="0"/>
        <v>WorldFish</v>
      </c>
      <c r="DN8" s="23" t="str">
        <f t="shared" si="0"/>
        <v>Sub-Grantee</v>
      </c>
      <c r="DO8" s="23" t="str">
        <f t="shared" si="0"/>
        <v>WorldFish</v>
      </c>
      <c r="DP8" s="23" t="str">
        <f t="shared" si="0"/>
        <v>Sub-Grantee</v>
      </c>
      <c r="DQ8" s="23" t="str">
        <f t="shared" si="0"/>
        <v>WorldFish</v>
      </c>
      <c r="DR8" s="23" t="str">
        <f t="shared" si="0"/>
        <v>Sub-Grantee</v>
      </c>
      <c r="DS8" s="23" t="str">
        <f t="shared" si="0"/>
        <v>WorldFish</v>
      </c>
      <c r="DT8" s="23" t="str">
        <f t="shared" si="0"/>
        <v>Sub-Grantee</v>
      </c>
      <c r="DU8" s="23" t="str">
        <f t="shared" si="0"/>
        <v>WorldFish</v>
      </c>
      <c r="DV8" s="23" t="str">
        <f t="shared" si="0"/>
        <v>Sub-Grantee</v>
      </c>
      <c r="DW8" s="23" t="str">
        <f t="shared" si="0"/>
        <v>WorldFish</v>
      </c>
      <c r="DX8" s="23" t="str">
        <f t="shared" si="0"/>
        <v>Sub-Grantee</v>
      </c>
      <c r="DY8" s="155" t="s">
        <v>251</v>
      </c>
    </row>
    <row r="9" spans="1:129" s="113" customFormat="1" x14ac:dyDescent="0.35">
      <c r="A9" s="29" t="s">
        <v>44</v>
      </c>
      <c r="B9" s="30" t="s">
        <v>45</v>
      </c>
      <c r="C9" s="31"/>
      <c r="D9" s="32"/>
      <c r="E9" s="33"/>
      <c r="F9" s="34">
        <f>IFERROR(I9/H9,0)</f>
        <v>0</v>
      </c>
      <c r="G9" s="34">
        <f>IFERROR(J9/H9,0)</f>
        <v>0</v>
      </c>
      <c r="H9" s="32">
        <f>ROUND(SUMIF($A$26:$A$114,$A$7:$A$17,H$26:H$114),0)</f>
        <v>0</v>
      </c>
      <c r="I9" s="32">
        <f>ROUND(SUMIF($A$26:$A$114,$A$7:$A$17,I$26:I$114),0)</f>
        <v>0</v>
      </c>
      <c r="J9" s="32">
        <f>ROUND(SUMIF($A$26:$A$114,$A$7:$A$17,J$26:J$114),0)</f>
        <v>0</v>
      </c>
      <c r="K9" s="32"/>
      <c r="L9" s="33"/>
      <c r="M9" s="33"/>
      <c r="N9" s="33"/>
      <c r="O9" s="33"/>
      <c r="P9" s="31"/>
      <c r="Q9" s="32"/>
      <c r="R9" s="33"/>
      <c r="S9" s="34">
        <f>IFERROR(V9/U9,0)</f>
        <v>1</v>
      </c>
      <c r="T9" s="34">
        <f>IFERROR(W9/U9,0)</f>
        <v>0</v>
      </c>
      <c r="U9" s="32">
        <f t="shared" ref="U9:W17" si="1">ROUND(SUMIF($A$26:$A$114,$A$7:$A$17,U$26:U$114),0)</f>
        <v>1580000</v>
      </c>
      <c r="V9" s="32">
        <f t="shared" si="1"/>
        <v>1580000</v>
      </c>
      <c r="W9" s="32">
        <f t="shared" si="1"/>
        <v>0</v>
      </c>
      <c r="X9" s="32"/>
      <c r="Y9" s="33"/>
      <c r="Z9" s="33"/>
      <c r="AA9" s="33"/>
      <c r="AB9" s="33"/>
      <c r="AC9" s="31"/>
      <c r="AD9" s="32"/>
      <c r="AE9" s="33"/>
      <c r="AF9" s="34">
        <f>IFERROR(AI9/AH9,0)</f>
        <v>1</v>
      </c>
      <c r="AG9" s="34">
        <f>IFERROR(AJ9/AH9,0)</f>
        <v>0</v>
      </c>
      <c r="AH9" s="32">
        <f t="shared" ref="AH9:AJ17" si="2">ROUND(SUMIF($A$26:$A$114,$A$7:$A$17,AH$26:AH$114),0)</f>
        <v>790000</v>
      </c>
      <c r="AI9" s="32">
        <f t="shared" si="2"/>
        <v>790000</v>
      </c>
      <c r="AJ9" s="32">
        <f t="shared" si="2"/>
        <v>0</v>
      </c>
      <c r="AK9" s="32"/>
      <c r="AL9" s="33"/>
      <c r="AM9" s="33"/>
      <c r="AN9" s="33"/>
      <c r="AO9" s="33"/>
      <c r="AP9" s="31"/>
      <c r="AQ9" s="32"/>
      <c r="AR9" s="33"/>
      <c r="AS9" s="34">
        <f>IFERROR(AV9/AU9,0)</f>
        <v>1</v>
      </c>
      <c r="AT9" s="34">
        <f>IFERROR(AW9/AU9,0)</f>
        <v>0</v>
      </c>
      <c r="AU9" s="32">
        <f t="shared" ref="AU9:AW17" si="3">ROUND(SUMIF($A$26:$A$114,$A$7:$A$17,AU$26:AU$114),0)</f>
        <v>790000</v>
      </c>
      <c r="AV9" s="32">
        <f t="shared" si="3"/>
        <v>790000</v>
      </c>
      <c r="AW9" s="32">
        <f t="shared" si="3"/>
        <v>0</v>
      </c>
      <c r="AX9" s="32"/>
      <c r="AY9" s="33"/>
      <c r="AZ9" s="33"/>
      <c r="BA9" s="33"/>
      <c r="BB9" s="33"/>
      <c r="BC9" s="31"/>
      <c r="BD9" s="32"/>
      <c r="BE9" s="33"/>
      <c r="BF9" s="34">
        <f>IFERROR(BI9/BH9,0)</f>
        <v>1</v>
      </c>
      <c r="BG9" s="34">
        <f>IFERROR(BJ9/BH9,0)</f>
        <v>0</v>
      </c>
      <c r="BH9" s="32">
        <f t="shared" ref="BH9:BJ17" si="4">ROUND(SUMIF($A$26:$A$114,$A$7:$A$17,BH$26:BH$114),0)</f>
        <v>3160000</v>
      </c>
      <c r="BI9" s="32">
        <f t="shared" si="4"/>
        <v>3160000</v>
      </c>
      <c r="BJ9" s="32">
        <f t="shared" si="4"/>
        <v>0</v>
      </c>
      <c r="BK9" s="32"/>
      <c r="BL9" s="33"/>
      <c r="BM9" s="33"/>
      <c r="BN9" s="33"/>
      <c r="BO9" s="33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>
        <f t="shared" ref="CK9:CT17" si="5">ROUND(SUMIF($A$26:$A$114,$A$7:$A$17,CK$26:CK$114),0)</f>
        <v>197500</v>
      </c>
      <c r="CL9" s="32">
        <f t="shared" si="5"/>
        <v>0</v>
      </c>
      <c r="CM9" s="32">
        <f t="shared" si="5"/>
        <v>197500</v>
      </c>
      <c r="CN9" s="32">
        <f t="shared" si="5"/>
        <v>0</v>
      </c>
      <c r="CO9" s="32">
        <f t="shared" si="5"/>
        <v>197500</v>
      </c>
      <c r="CP9" s="32">
        <f t="shared" si="5"/>
        <v>0</v>
      </c>
      <c r="CQ9" s="32">
        <f t="shared" si="5"/>
        <v>197500</v>
      </c>
      <c r="CR9" s="32">
        <f t="shared" si="5"/>
        <v>0</v>
      </c>
      <c r="CS9" s="32">
        <f t="shared" si="5"/>
        <v>197500</v>
      </c>
      <c r="CT9" s="32">
        <f t="shared" si="5"/>
        <v>0</v>
      </c>
      <c r="CU9" s="32">
        <f t="shared" ref="CU9:DD17" si="6">ROUND(SUMIF($A$26:$A$114,$A$7:$A$17,CU$26:CU$114),0)</f>
        <v>197500</v>
      </c>
      <c r="CV9" s="32">
        <f t="shared" si="6"/>
        <v>0</v>
      </c>
      <c r="CW9" s="32">
        <f t="shared" si="6"/>
        <v>197500</v>
      </c>
      <c r="CX9" s="32">
        <f t="shared" si="6"/>
        <v>0</v>
      </c>
      <c r="CY9" s="32">
        <f t="shared" si="6"/>
        <v>197500</v>
      </c>
      <c r="CZ9" s="32">
        <f t="shared" si="6"/>
        <v>0</v>
      </c>
      <c r="DA9" s="32">
        <f t="shared" si="6"/>
        <v>197500</v>
      </c>
      <c r="DB9" s="32">
        <f t="shared" si="6"/>
        <v>0</v>
      </c>
      <c r="DC9" s="32">
        <f t="shared" si="6"/>
        <v>197500</v>
      </c>
      <c r="DD9" s="32">
        <f t="shared" si="6"/>
        <v>0</v>
      </c>
      <c r="DE9" s="32">
        <f t="shared" ref="DE9:DN17" si="7">ROUND(SUMIF($A$26:$A$114,$A$7:$A$17,DE$26:DE$114),0)</f>
        <v>197500</v>
      </c>
      <c r="DF9" s="32">
        <f t="shared" si="7"/>
        <v>0</v>
      </c>
      <c r="DG9" s="32">
        <f t="shared" si="7"/>
        <v>197500</v>
      </c>
      <c r="DH9" s="32">
        <f t="shared" si="7"/>
        <v>0</v>
      </c>
      <c r="DI9" s="32">
        <f t="shared" si="7"/>
        <v>197500</v>
      </c>
      <c r="DJ9" s="32">
        <f t="shared" si="7"/>
        <v>0</v>
      </c>
      <c r="DK9" s="32">
        <f t="shared" si="7"/>
        <v>197500</v>
      </c>
      <c r="DL9" s="32">
        <f t="shared" si="7"/>
        <v>0</v>
      </c>
      <c r="DM9" s="32">
        <f t="shared" si="7"/>
        <v>197500</v>
      </c>
      <c r="DN9" s="32">
        <f t="shared" si="7"/>
        <v>0</v>
      </c>
      <c r="DO9" s="32">
        <f t="shared" ref="DO9:DT17" si="8">ROUND(SUMIF($A$26:$A$114,$A$7:$A$17,DO$26:DO$114),0)</f>
        <v>197500</v>
      </c>
      <c r="DP9" s="32">
        <f t="shared" si="8"/>
        <v>0</v>
      </c>
      <c r="DQ9" s="32">
        <f t="shared" si="8"/>
        <v>0</v>
      </c>
      <c r="DR9" s="32">
        <f t="shared" si="8"/>
        <v>0</v>
      </c>
      <c r="DS9" s="32">
        <f t="shared" si="8"/>
        <v>0</v>
      </c>
      <c r="DT9" s="32">
        <f t="shared" si="8"/>
        <v>0</v>
      </c>
      <c r="DU9" s="114">
        <f t="shared" ref="DU9:DV17" si="9">ROUND(CK9+CM9+CO9+CQ9+CS9+CU9+CW9+CY9+DA9+DC9+DE9+DG9+DI9+DK9+DM9+DO9+DQ9+DS9,0)</f>
        <v>3160000</v>
      </c>
      <c r="DV9" s="114">
        <f t="shared" si="9"/>
        <v>0</v>
      </c>
      <c r="DW9" s="118">
        <f>IFERROR(ROUND(DU9-BI9,2),0)</f>
        <v>0</v>
      </c>
      <c r="DX9" s="118">
        <f>IFERROR(ROUND(DV9-BJ9,2),0)</f>
        <v>0</v>
      </c>
      <c r="DY9" s="156"/>
    </row>
    <row r="10" spans="1:129" s="113" customFormat="1" x14ac:dyDescent="0.35">
      <c r="A10" s="29" t="s">
        <v>46</v>
      </c>
      <c r="B10" s="30" t="s">
        <v>47</v>
      </c>
      <c r="C10" s="31"/>
      <c r="D10" s="32"/>
      <c r="E10" s="33"/>
      <c r="F10" s="34">
        <f t="shared" ref="F10:F15" si="10">IFERROR(I10/H10,0)</f>
        <v>0</v>
      </c>
      <c r="G10" s="34">
        <f t="shared" ref="G10:G15" si="11">IFERROR(J10/H10,0)</f>
        <v>0</v>
      </c>
      <c r="H10" s="32">
        <f t="shared" ref="H10:J15" si="12">ROUND(SUMIF($A$26:$A$114,$A$7:$A$17,H$26:H$114),0)</f>
        <v>0</v>
      </c>
      <c r="I10" s="32">
        <f t="shared" si="12"/>
        <v>0</v>
      </c>
      <c r="J10" s="32">
        <f t="shared" si="12"/>
        <v>0</v>
      </c>
      <c r="K10" s="32"/>
      <c r="L10" s="33"/>
      <c r="M10" s="33"/>
      <c r="N10" s="33"/>
      <c r="O10" s="33"/>
      <c r="P10" s="31"/>
      <c r="Q10" s="32"/>
      <c r="R10" s="33"/>
      <c r="S10" s="34">
        <f t="shared" ref="S10:S17" si="13">IFERROR(V10/U10,0)</f>
        <v>1</v>
      </c>
      <c r="T10" s="34">
        <f t="shared" ref="T10:T17" si="14">IFERROR(W10/U10,0)</f>
        <v>0</v>
      </c>
      <c r="U10" s="32">
        <f t="shared" si="1"/>
        <v>1580000</v>
      </c>
      <c r="V10" s="32">
        <f t="shared" si="1"/>
        <v>1580000</v>
      </c>
      <c r="W10" s="32">
        <f t="shared" si="1"/>
        <v>0</v>
      </c>
      <c r="X10" s="32"/>
      <c r="Y10" s="33"/>
      <c r="Z10" s="33"/>
      <c r="AA10" s="33"/>
      <c r="AB10" s="33"/>
      <c r="AC10" s="31"/>
      <c r="AD10" s="32"/>
      <c r="AE10" s="33"/>
      <c r="AF10" s="34">
        <f t="shared" ref="AF10:AF17" si="15">IFERROR(AI10/AH10,0)</f>
        <v>1</v>
      </c>
      <c r="AG10" s="34">
        <f t="shared" ref="AG10:AG17" si="16">IFERROR(AJ10/AH10,0)</f>
        <v>0</v>
      </c>
      <c r="AH10" s="32">
        <f t="shared" si="2"/>
        <v>790000</v>
      </c>
      <c r="AI10" s="32">
        <f t="shared" si="2"/>
        <v>790000</v>
      </c>
      <c r="AJ10" s="32">
        <f t="shared" si="2"/>
        <v>0</v>
      </c>
      <c r="AK10" s="32"/>
      <c r="AL10" s="33"/>
      <c r="AM10" s="33"/>
      <c r="AN10" s="33"/>
      <c r="AO10" s="33"/>
      <c r="AP10" s="31"/>
      <c r="AQ10" s="32"/>
      <c r="AR10" s="33"/>
      <c r="AS10" s="34">
        <f t="shared" ref="AS10:AS17" si="17">IFERROR(AV10/AU10,0)</f>
        <v>1</v>
      </c>
      <c r="AT10" s="34">
        <f t="shared" ref="AT10:AT17" si="18">IFERROR(AW10/AU10,0)</f>
        <v>0</v>
      </c>
      <c r="AU10" s="32">
        <f t="shared" si="3"/>
        <v>790000</v>
      </c>
      <c r="AV10" s="32">
        <f t="shared" si="3"/>
        <v>790000</v>
      </c>
      <c r="AW10" s="32">
        <f t="shared" si="3"/>
        <v>0</v>
      </c>
      <c r="AX10" s="32"/>
      <c r="AY10" s="33"/>
      <c r="AZ10" s="33"/>
      <c r="BA10" s="33"/>
      <c r="BB10" s="33"/>
      <c r="BC10" s="31"/>
      <c r="BD10" s="32"/>
      <c r="BE10" s="33"/>
      <c r="BF10" s="34">
        <f t="shared" ref="BF10:BF17" si="19">IFERROR(BI10/BH10,0)</f>
        <v>1</v>
      </c>
      <c r="BG10" s="34">
        <f t="shared" ref="BG10:BG17" si="20">IFERROR(BJ10/BH10,0)</f>
        <v>0</v>
      </c>
      <c r="BH10" s="32">
        <f t="shared" si="4"/>
        <v>3160000</v>
      </c>
      <c r="BI10" s="32">
        <f t="shared" si="4"/>
        <v>3160000</v>
      </c>
      <c r="BJ10" s="32">
        <f t="shared" si="4"/>
        <v>0</v>
      </c>
      <c r="BK10" s="32"/>
      <c r="BL10" s="33"/>
      <c r="BM10" s="33"/>
      <c r="BN10" s="33"/>
      <c r="BO10" s="33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>
        <f t="shared" si="5"/>
        <v>197500</v>
      </c>
      <c r="CL10" s="32">
        <f t="shared" si="5"/>
        <v>0</v>
      </c>
      <c r="CM10" s="32">
        <f t="shared" si="5"/>
        <v>197500</v>
      </c>
      <c r="CN10" s="32">
        <f t="shared" si="5"/>
        <v>0</v>
      </c>
      <c r="CO10" s="32">
        <f t="shared" si="5"/>
        <v>197500</v>
      </c>
      <c r="CP10" s="32">
        <f t="shared" si="5"/>
        <v>0</v>
      </c>
      <c r="CQ10" s="32">
        <f t="shared" si="5"/>
        <v>197500</v>
      </c>
      <c r="CR10" s="32">
        <f t="shared" si="5"/>
        <v>0</v>
      </c>
      <c r="CS10" s="32">
        <f t="shared" si="5"/>
        <v>197500</v>
      </c>
      <c r="CT10" s="32">
        <f t="shared" si="5"/>
        <v>0</v>
      </c>
      <c r="CU10" s="32">
        <f t="shared" si="6"/>
        <v>197500</v>
      </c>
      <c r="CV10" s="32">
        <f t="shared" si="6"/>
        <v>0</v>
      </c>
      <c r="CW10" s="32">
        <f t="shared" si="6"/>
        <v>197500</v>
      </c>
      <c r="CX10" s="32">
        <f t="shared" si="6"/>
        <v>0</v>
      </c>
      <c r="CY10" s="32">
        <f t="shared" si="6"/>
        <v>197500</v>
      </c>
      <c r="CZ10" s="32">
        <f t="shared" si="6"/>
        <v>0</v>
      </c>
      <c r="DA10" s="32">
        <f t="shared" si="6"/>
        <v>197500</v>
      </c>
      <c r="DB10" s="32">
        <f t="shared" si="6"/>
        <v>0</v>
      </c>
      <c r="DC10" s="32">
        <f t="shared" si="6"/>
        <v>197500</v>
      </c>
      <c r="DD10" s="32">
        <f t="shared" si="6"/>
        <v>0</v>
      </c>
      <c r="DE10" s="32">
        <f t="shared" si="7"/>
        <v>197500</v>
      </c>
      <c r="DF10" s="32">
        <f t="shared" si="7"/>
        <v>0</v>
      </c>
      <c r="DG10" s="32">
        <f t="shared" si="7"/>
        <v>197500</v>
      </c>
      <c r="DH10" s="32">
        <f t="shared" si="7"/>
        <v>0</v>
      </c>
      <c r="DI10" s="32">
        <f t="shared" si="7"/>
        <v>197500</v>
      </c>
      <c r="DJ10" s="32">
        <f t="shared" si="7"/>
        <v>0</v>
      </c>
      <c r="DK10" s="32">
        <f t="shared" si="7"/>
        <v>197500</v>
      </c>
      <c r="DL10" s="32">
        <f t="shared" si="7"/>
        <v>0</v>
      </c>
      <c r="DM10" s="32">
        <f t="shared" si="7"/>
        <v>197500</v>
      </c>
      <c r="DN10" s="32">
        <f t="shared" si="7"/>
        <v>0</v>
      </c>
      <c r="DO10" s="32">
        <f t="shared" si="8"/>
        <v>197500</v>
      </c>
      <c r="DP10" s="32">
        <f t="shared" si="8"/>
        <v>0</v>
      </c>
      <c r="DQ10" s="32">
        <f t="shared" si="8"/>
        <v>0</v>
      </c>
      <c r="DR10" s="32">
        <f t="shared" si="8"/>
        <v>0</v>
      </c>
      <c r="DS10" s="32">
        <f t="shared" si="8"/>
        <v>0</v>
      </c>
      <c r="DT10" s="32">
        <f t="shared" si="8"/>
        <v>0</v>
      </c>
      <c r="DU10" s="114">
        <f t="shared" si="9"/>
        <v>3160000</v>
      </c>
      <c r="DV10" s="114">
        <f t="shared" si="9"/>
        <v>0</v>
      </c>
      <c r="DW10" s="118">
        <f t="shared" ref="DW10:DW17" si="21">IFERROR(ROUND(DU10-BI10,2),0)</f>
        <v>0</v>
      </c>
      <c r="DX10" s="118">
        <f t="shared" ref="DX10:DX17" si="22">IFERROR(ROUND(DV10-BJ10,2),0)</f>
        <v>0</v>
      </c>
      <c r="DY10" s="156"/>
    </row>
    <row r="11" spans="1:129" s="113" customFormat="1" x14ac:dyDescent="0.35">
      <c r="A11" s="29" t="s">
        <v>48</v>
      </c>
      <c r="B11" s="30" t="s">
        <v>49</v>
      </c>
      <c r="C11" s="31"/>
      <c r="D11" s="32"/>
      <c r="E11" s="33"/>
      <c r="F11" s="34">
        <f t="shared" si="10"/>
        <v>0</v>
      </c>
      <c r="G11" s="34">
        <f t="shared" si="11"/>
        <v>0</v>
      </c>
      <c r="H11" s="32">
        <f t="shared" si="12"/>
        <v>0</v>
      </c>
      <c r="I11" s="32">
        <f t="shared" si="12"/>
        <v>0</v>
      </c>
      <c r="J11" s="32">
        <f t="shared" si="12"/>
        <v>0</v>
      </c>
      <c r="K11" s="32"/>
      <c r="L11" s="33"/>
      <c r="M11" s="33"/>
      <c r="N11" s="33"/>
      <c r="O11" s="33"/>
      <c r="P11" s="31"/>
      <c r="Q11" s="32"/>
      <c r="R11" s="33"/>
      <c r="S11" s="34">
        <f t="shared" si="13"/>
        <v>1</v>
      </c>
      <c r="T11" s="34">
        <f t="shared" si="14"/>
        <v>0</v>
      </c>
      <c r="U11" s="32">
        <f t="shared" si="1"/>
        <v>2160000</v>
      </c>
      <c r="V11" s="32">
        <f t="shared" si="1"/>
        <v>2160000</v>
      </c>
      <c r="W11" s="32">
        <f t="shared" si="1"/>
        <v>0</v>
      </c>
      <c r="X11" s="32"/>
      <c r="Y11" s="33"/>
      <c r="Z11" s="33"/>
      <c r="AA11" s="33"/>
      <c r="AB11" s="33"/>
      <c r="AC11" s="31"/>
      <c r="AD11" s="32"/>
      <c r="AE11" s="33"/>
      <c r="AF11" s="34">
        <f t="shared" si="15"/>
        <v>1</v>
      </c>
      <c r="AG11" s="34">
        <f t="shared" si="16"/>
        <v>0</v>
      </c>
      <c r="AH11" s="32">
        <f t="shared" si="2"/>
        <v>1080000</v>
      </c>
      <c r="AI11" s="32">
        <f t="shared" si="2"/>
        <v>1080000</v>
      </c>
      <c r="AJ11" s="32">
        <f t="shared" si="2"/>
        <v>0</v>
      </c>
      <c r="AK11" s="32"/>
      <c r="AL11" s="33"/>
      <c r="AM11" s="33"/>
      <c r="AN11" s="33"/>
      <c r="AO11" s="33"/>
      <c r="AP11" s="31"/>
      <c r="AQ11" s="32"/>
      <c r="AR11" s="33"/>
      <c r="AS11" s="34">
        <f t="shared" si="17"/>
        <v>1</v>
      </c>
      <c r="AT11" s="34">
        <f t="shared" si="18"/>
        <v>0</v>
      </c>
      <c r="AU11" s="32">
        <f t="shared" si="3"/>
        <v>1080000</v>
      </c>
      <c r="AV11" s="32">
        <f t="shared" si="3"/>
        <v>1080000</v>
      </c>
      <c r="AW11" s="32">
        <f t="shared" si="3"/>
        <v>0</v>
      </c>
      <c r="AX11" s="32"/>
      <c r="AY11" s="33"/>
      <c r="AZ11" s="33"/>
      <c r="BA11" s="33"/>
      <c r="BB11" s="33"/>
      <c r="BC11" s="31"/>
      <c r="BD11" s="32"/>
      <c r="BE11" s="33"/>
      <c r="BF11" s="34">
        <f t="shared" si="19"/>
        <v>1</v>
      </c>
      <c r="BG11" s="34">
        <f t="shared" si="20"/>
        <v>0</v>
      </c>
      <c r="BH11" s="32">
        <f t="shared" si="4"/>
        <v>4320000</v>
      </c>
      <c r="BI11" s="32">
        <f t="shared" si="4"/>
        <v>4320000</v>
      </c>
      <c r="BJ11" s="32">
        <f t="shared" si="4"/>
        <v>0</v>
      </c>
      <c r="BK11" s="32"/>
      <c r="BL11" s="33"/>
      <c r="BM11" s="33"/>
      <c r="BN11" s="33"/>
      <c r="BO11" s="33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>
        <f t="shared" si="5"/>
        <v>270000</v>
      </c>
      <c r="CL11" s="32">
        <f t="shared" si="5"/>
        <v>0</v>
      </c>
      <c r="CM11" s="32">
        <f t="shared" si="5"/>
        <v>270000</v>
      </c>
      <c r="CN11" s="32">
        <f t="shared" si="5"/>
        <v>0</v>
      </c>
      <c r="CO11" s="32">
        <f t="shared" si="5"/>
        <v>270000</v>
      </c>
      <c r="CP11" s="32">
        <f t="shared" si="5"/>
        <v>0</v>
      </c>
      <c r="CQ11" s="32">
        <f t="shared" si="5"/>
        <v>270000</v>
      </c>
      <c r="CR11" s="32">
        <f t="shared" si="5"/>
        <v>0</v>
      </c>
      <c r="CS11" s="32">
        <f t="shared" si="5"/>
        <v>270000</v>
      </c>
      <c r="CT11" s="32">
        <f t="shared" si="5"/>
        <v>0</v>
      </c>
      <c r="CU11" s="32">
        <f t="shared" si="6"/>
        <v>270000</v>
      </c>
      <c r="CV11" s="32">
        <f t="shared" si="6"/>
        <v>0</v>
      </c>
      <c r="CW11" s="32">
        <f t="shared" si="6"/>
        <v>270000</v>
      </c>
      <c r="CX11" s="32">
        <f t="shared" si="6"/>
        <v>0</v>
      </c>
      <c r="CY11" s="32">
        <f t="shared" si="6"/>
        <v>270000</v>
      </c>
      <c r="CZ11" s="32">
        <f t="shared" si="6"/>
        <v>0</v>
      </c>
      <c r="DA11" s="32">
        <f t="shared" si="6"/>
        <v>270000</v>
      </c>
      <c r="DB11" s="32">
        <f t="shared" si="6"/>
        <v>0</v>
      </c>
      <c r="DC11" s="32">
        <f t="shared" si="6"/>
        <v>270000</v>
      </c>
      <c r="DD11" s="32">
        <f t="shared" si="6"/>
        <v>0</v>
      </c>
      <c r="DE11" s="32">
        <f t="shared" si="7"/>
        <v>270000</v>
      </c>
      <c r="DF11" s="32">
        <f t="shared" si="7"/>
        <v>0</v>
      </c>
      <c r="DG11" s="32">
        <f t="shared" si="7"/>
        <v>270000</v>
      </c>
      <c r="DH11" s="32">
        <f t="shared" si="7"/>
        <v>0</v>
      </c>
      <c r="DI11" s="32">
        <f t="shared" si="7"/>
        <v>270000</v>
      </c>
      <c r="DJ11" s="32">
        <f t="shared" si="7"/>
        <v>0</v>
      </c>
      <c r="DK11" s="32">
        <f t="shared" si="7"/>
        <v>270000</v>
      </c>
      <c r="DL11" s="32">
        <f t="shared" si="7"/>
        <v>0</v>
      </c>
      <c r="DM11" s="32">
        <f t="shared" si="7"/>
        <v>270000</v>
      </c>
      <c r="DN11" s="32">
        <f t="shared" si="7"/>
        <v>0</v>
      </c>
      <c r="DO11" s="32">
        <f t="shared" si="8"/>
        <v>270000</v>
      </c>
      <c r="DP11" s="32">
        <f t="shared" si="8"/>
        <v>0</v>
      </c>
      <c r="DQ11" s="32">
        <f t="shared" si="8"/>
        <v>0</v>
      </c>
      <c r="DR11" s="32">
        <f t="shared" si="8"/>
        <v>0</v>
      </c>
      <c r="DS11" s="32">
        <f t="shared" si="8"/>
        <v>0</v>
      </c>
      <c r="DT11" s="32">
        <f t="shared" si="8"/>
        <v>0</v>
      </c>
      <c r="DU11" s="114">
        <f t="shared" si="9"/>
        <v>4320000</v>
      </c>
      <c r="DV11" s="114">
        <f t="shared" si="9"/>
        <v>0</v>
      </c>
      <c r="DW11" s="118">
        <f t="shared" si="21"/>
        <v>0</v>
      </c>
      <c r="DX11" s="118">
        <f t="shared" si="22"/>
        <v>0</v>
      </c>
      <c r="DY11" s="156"/>
    </row>
    <row r="12" spans="1:129" s="113" customFormat="1" x14ac:dyDescent="0.35">
      <c r="A12" s="29" t="s">
        <v>50</v>
      </c>
      <c r="B12" s="30" t="s">
        <v>51</v>
      </c>
      <c r="C12" s="31"/>
      <c r="D12" s="32"/>
      <c r="E12" s="33"/>
      <c r="F12" s="34">
        <f t="shared" si="10"/>
        <v>0</v>
      </c>
      <c r="G12" s="34">
        <f t="shared" si="11"/>
        <v>0</v>
      </c>
      <c r="H12" s="32">
        <f t="shared" si="12"/>
        <v>0</v>
      </c>
      <c r="I12" s="32">
        <f t="shared" si="12"/>
        <v>0</v>
      </c>
      <c r="J12" s="32">
        <f t="shared" si="12"/>
        <v>0</v>
      </c>
      <c r="K12" s="32"/>
      <c r="L12" s="33"/>
      <c r="M12" s="33"/>
      <c r="N12" s="33"/>
      <c r="O12" s="33"/>
      <c r="P12" s="31"/>
      <c r="Q12" s="32"/>
      <c r="R12" s="33"/>
      <c r="S12" s="34">
        <f t="shared" si="13"/>
        <v>1</v>
      </c>
      <c r="T12" s="34">
        <f t="shared" si="14"/>
        <v>0</v>
      </c>
      <c r="U12" s="32">
        <f t="shared" si="1"/>
        <v>2160000</v>
      </c>
      <c r="V12" s="32">
        <f t="shared" si="1"/>
        <v>2160000</v>
      </c>
      <c r="W12" s="32">
        <f t="shared" si="1"/>
        <v>0</v>
      </c>
      <c r="X12" s="32"/>
      <c r="Y12" s="33"/>
      <c r="Z12" s="33"/>
      <c r="AA12" s="33"/>
      <c r="AB12" s="33"/>
      <c r="AC12" s="31"/>
      <c r="AD12" s="32"/>
      <c r="AE12" s="33"/>
      <c r="AF12" s="34">
        <f t="shared" si="15"/>
        <v>1</v>
      </c>
      <c r="AG12" s="34">
        <f t="shared" si="16"/>
        <v>0</v>
      </c>
      <c r="AH12" s="32">
        <f t="shared" si="2"/>
        <v>1080000</v>
      </c>
      <c r="AI12" s="32">
        <f t="shared" si="2"/>
        <v>1080000</v>
      </c>
      <c r="AJ12" s="32">
        <f t="shared" si="2"/>
        <v>0</v>
      </c>
      <c r="AK12" s="32"/>
      <c r="AL12" s="33"/>
      <c r="AM12" s="33"/>
      <c r="AN12" s="33"/>
      <c r="AO12" s="33"/>
      <c r="AP12" s="31"/>
      <c r="AQ12" s="32"/>
      <c r="AR12" s="33"/>
      <c r="AS12" s="34">
        <f t="shared" si="17"/>
        <v>1</v>
      </c>
      <c r="AT12" s="34">
        <f t="shared" si="18"/>
        <v>0</v>
      </c>
      <c r="AU12" s="32">
        <f t="shared" si="3"/>
        <v>1080000</v>
      </c>
      <c r="AV12" s="32">
        <f t="shared" si="3"/>
        <v>1080000</v>
      </c>
      <c r="AW12" s="32">
        <f t="shared" si="3"/>
        <v>0</v>
      </c>
      <c r="AX12" s="32"/>
      <c r="AY12" s="33"/>
      <c r="AZ12" s="33"/>
      <c r="BA12" s="33"/>
      <c r="BB12" s="33"/>
      <c r="BC12" s="31"/>
      <c r="BD12" s="32"/>
      <c r="BE12" s="33"/>
      <c r="BF12" s="34">
        <f t="shared" si="19"/>
        <v>1</v>
      </c>
      <c r="BG12" s="34">
        <f t="shared" si="20"/>
        <v>0</v>
      </c>
      <c r="BH12" s="32">
        <f t="shared" si="4"/>
        <v>4320000</v>
      </c>
      <c r="BI12" s="32">
        <f t="shared" si="4"/>
        <v>4320000</v>
      </c>
      <c r="BJ12" s="32">
        <f t="shared" si="4"/>
        <v>0</v>
      </c>
      <c r="BK12" s="32"/>
      <c r="BL12" s="33"/>
      <c r="BM12" s="33"/>
      <c r="BN12" s="33"/>
      <c r="BO12" s="33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>
        <f t="shared" si="5"/>
        <v>270000</v>
      </c>
      <c r="CL12" s="32">
        <f t="shared" si="5"/>
        <v>0</v>
      </c>
      <c r="CM12" s="32">
        <f t="shared" si="5"/>
        <v>270000</v>
      </c>
      <c r="CN12" s="32">
        <f t="shared" si="5"/>
        <v>0</v>
      </c>
      <c r="CO12" s="32">
        <f t="shared" si="5"/>
        <v>270000</v>
      </c>
      <c r="CP12" s="32">
        <f t="shared" si="5"/>
        <v>0</v>
      </c>
      <c r="CQ12" s="32">
        <f t="shared" si="5"/>
        <v>270000</v>
      </c>
      <c r="CR12" s="32">
        <f t="shared" si="5"/>
        <v>0</v>
      </c>
      <c r="CS12" s="32">
        <f t="shared" si="5"/>
        <v>270000</v>
      </c>
      <c r="CT12" s="32">
        <f t="shared" si="5"/>
        <v>0</v>
      </c>
      <c r="CU12" s="32">
        <f t="shared" si="6"/>
        <v>270000</v>
      </c>
      <c r="CV12" s="32">
        <f t="shared" si="6"/>
        <v>0</v>
      </c>
      <c r="CW12" s="32">
        <f t="shared" si="6"/>
        <v>270000</v>
      </c>
      <c r="CX12" s="32">
        <f t="shared" si="6"/>
        <v>0</v>
      </c>
      <c r="CY12" s="32">
        <f t="shared" si="6"/>
        <v>270000</v>
      </c>
      <c r="CZ12" s="32">
        <f t="shared" si="6"/>
        <v>0</v>
      </c>
      <c r="DA12" s="32">
        <f t="shared" si="6"/>
        <v>270000</v>
      </c>
      <c r="DB12" s="32">
        <f t="shared" si="6"/>
        <v>0</v>
      </c>
      <c r="DC12" s="32">
        <f t="shared" si="6"/>
        <v>270000</v>
      </c>
      <c r="DD12" s="32">
        <f t="shared" si="6"/>
        <v>0</v>
      </c>
      <c r="DE12" s="32">
        <f t="shared" si="7"/>
        <v>270000</v>
      </c>
      <c r="DF12" s="32">
        <f t="shared" si="7"/>
        <v>0</v>
      </c>
      <c r="DG12" s="32">
        <f t="shared" si="7"/>
        <v>270000</v>
      </c>
      <c r="DH12" s="32">
        <f t="shared" si="7"/>
        <v>0</v>
      </c>
      <c r="DI12" s="32">
        <f t="shared" si="7"/>
        <v>270000</v>
      </c>
      <c r="DJ12" s="32">
        <f t="shared" si="7"/>
        <v>0</v>
      </c>
      <c r="DK12" s="32">
        <f t="shared" si="7"/>
        <v>270000</v>
      </c>
      <c r="DL12" s="32">
        <f t="shared" si="7"/>
        <v>0</v>
      </c>
      <c r="DM12" s="32">
        <f t="shared" si="7"/>
        <v>270000</v>
      </c>
      <c r="DN12" s="32">
        <f t="shared" si="7"/>
        <v>0</v>
      </c>
      <c r="DO12" s="32">
        <f t="shared" si="8"/>
        <v>270000</v>
      </c>
      <c r="DP12" s="32">
        <f t="shared" si="8"/>
        <v>0</v>
      </c>
      <c r="DQ12" s="32">
        <f t="shared" si="8"/>
        <v>0</v>
      </c>
      <c r="DR12" s="32">
        <f t="shared" si="8"/>
        <v>0</v>
      </c>
      <c r="DS12" s="32">
        <f t="shared" si="8"/>
        <v>0</v>
      </c>
      <c r="DT12" s="32">
        <f t="shared" si="8"/>
        <v>0</v>
      </c>
      <c r="DU12" s="114">
        <f t="shared" si="9"/>
        <v>4320000</v>
      </c>
      <c r="DV12" s="114">
        <f t="shared" si="9"/>
        <v>0</v>
      </c>
      <c r="DW12" s="118">
        <f t="shared" si="21"/>
        <v>0</v>
      </c>
      <c r="DX12" s="118">
        <f t="shared" si="22"/>
        <v>0</v>
      </c>
      <c r="DY12" s="156"/>
    </row>
    <row r="13" spans="1:129" s="113" customFormat="1" x14ac:dyDescent="0.35">
      <c r="A13" s="29" t="s">
        <v>52</v>
      </c>
      <c r="B13" s="30" t="s">
        <v>53</v>
      </c>
      <c r="C13" s="31"/>
      <c r="D13" s="32"/>
      <c r="E13" s="33"/>
      <c r="F13" s="34">
        <f t="shared" si="10"/>
        <v>0</v>
      </c>
      <c r="G13" s="34">
        <f t="shared" si="11"/>
        <v>0</v>
      </c>
      <c r="H13" s="32">
        <f t="shared" si="12"/>
        <v>0</v>
      </c>
      <c r="I13" s="32">
        <f t="shared" si="12"/>
        <v>0</v>
      </c>
      <c r="J13" s="32">
        <f t="shared" si="12"/>
        <v>0</v>
      </c>
      <c r="K13" s="32"/>
      <c r="L13" s="33"/>
      <c r="M13" s="33"/>
      <c r="N13" s="33"/>
      <c r="O13" s="33"/>
      <c r="P13" s="31"/>
      <c r="Q13" s="32"/>
      <c r="R13" s="33"/>
      <c r="S13" s="34">
        <f t="shared" si="13"/>
        <v>1</v>
      </c>
      <c r="T13" s="34">
        <f t="shared" si="14"/>
        <v>0</v>
      </c>
      <c r="U13" s="32">
        <f t="shared" si="1"/>
        <v>6480000</v>
      </c>
      <c r="V13" s="32">
        <f t="shared" si="1"/>
        <v>6480000</v>
      </c>
      <c r="W13" s="32">
        <f t="shared" si="1"/>
        <v>0</v>
      </c>
      <c r="X13" s="32"/>
      <c r="Y13" s="33"/>
      <c r="Z13" s="33"/>
      <c r="AA13" s="33"/>
      <c r="AB13" s="33"/>
      <c r="AC13" s="31"/>
      <c r="AD13" s="32"/>
      <c r="AE13" s="33"/>
      <c r="AF13" s="34">
        <f t="shared" si="15"/>
        <v>1</v>
      </c>
      <c r="AG13" s="34">
        <f t="shared" si="16"/>
        <v>0</v>
      </c>
      <c r="AH13" s="32">
        <f t="shared" si="2"/>
        <v>3240000</v>
      </c>
      <c r="AI13" s="32">
        <f t="shared" si="2"/>
        <v>3240000</v>
      </c>
      <c r="AJ13" s="32">
        <f t="shared" si="2"/>
        <v>0</v>
      </c>
      <c r="AK13" s="32"/>
      <c r="AL13" s="33"/>
      <c r="AM13" s="33"/>
      <c r="AN13" s="33"/>
      <c r="AO13" s="33"/>
      <c r="AP13" s="31"/>
      <c r="AQ13" s="32"/>
      <c r="AR13" s="33"/>
      <c r="AS13" s="34">
        <f t="shared" si="17"/>
        <v>1</v>
      </c>
      <c r="AT13" s="34">
        <f t="shared" si="18"/>
        <v>0</v>
      </c>
      <c r="AU13" s="32">
        <f t="shared" si="3"/>
        <v>3240000</v>
      </c>
      <c r="AV13" s="32">
        <f t="shared" si="3"/>
        <v>3240000</v>
      </c>
      <c r="AW13" s="32">
        <f t="shared" si="3"/>
        <v>0</v>
      </c>
      <c r="AX13" s="32"/>
      <c r="AY13" s="33"/>
      <c r="AZ13" s="33"/>
      <c r="BA13" s="33"/>
      <c r="BB13" s="33"/>
      <c r="BC13" s="31"/>
      <c r="BD13" s="32"/>
      <c r="BE13" s="33"/>
      <c r="BF13" s="34">
        <f t="shared" si="19"/>
        <v>1</v>
      </c>
      <c r="BG13" s="34">
        <f t="shared" si="20"/>
        <v>0</v>
      </c>
      <c r="BH13" s="32">
        <f t="shared" si="4"/>
        <v>12960000</v>
      </c>
      <c r="BI13" s="32">
        <f t="shared" si="4"/>
        <v>12960000</v>
      </c>
      <c r="BJ13" s="32">
        <f t="shared" si="4"/>
        <v>0</v>
      </c>
      <c r="BK13" s="32"/>
      <c r="BL13" s="33"/>
      <c r="BM13" s="33"/>
      <c r="BN13" s="33"/>
      <c r="BO13" s="33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>
        <f t="shared" si="5"/>
        <v>810000</v>
      </c>
      <c r="CL13" s="32">
        <f t="shared" si="5"/>
        <v>0</v>
      </c>
      <c r="CM13" s="32">
        <f t="shared" si="5"/>
        <v>810000</v>
      </c>
      <c r="CN13" s="32">
        <f t="shared" si="5"/>
        <v>0</v>
      </c>
      <c r="CO13" s="32">
        <f t="shared" si="5"/>
        <v>810000</v>
      </c>
      <c r="CP13" s="32">
        <f t="shared" si="5"/>
        <v>0</v>
      </c>
      <c r="CQ13" s="32">
        <f t="shared" si="5"/>
        <v>810000</v>
      </c>
      <c r="CR13" s="32">
        <f t="shared" si="5"/>
        <v>0</v>
      </c>
      <c r="CS13" s="32">
        <f t="shared" si="5"/>
        <v>810000</v>
      </c>
      <c r="CT13" s="32">
        <f t="shared" si="5"/>
        <v>0</v>
      </c>
      <c r="CU13" s="32">
        <f t="shared" si="6"/>
        <v>810000</v>
      </c>
      <c r="CV13" s="32">
        <f t="shared" si="6"/>
        <v>0</v>
      </c>
      <c r="CW13" s="32">
        <f t="shared" si="6"/>
        <v>810000</v>
      </c>
      <c r="CX13" s="32">
        <f t="shared" si="6"/>
        <v>0</v>
      </c>
      <c r="CY13" s="32">
        <f t="shared" si="6"/>
        <v>810000</v>
      </c>
      <c r="CZ13" s="32">
        <f t="shared" si="6"/>
        <v>0</v>
      </c>
      <c r="DA13" s="32">
        <f t="shared" si="6"/>
        <v>810000</v>
      </c>
      <c r="DB13" s="32">
        <f t="shared" si="6"/>
        <v>0</v>
      </c>
      <c r="DC13" s="32">
        <f t="shared" si="6"/>
        <v>810000</v>
      </c>
      <c r="DD13" s="32">
        <f t="shared" si="6"/>
        <v>0</v>
      </c>
      <c r="DE13" s="32">
        <f t="shared" si="7"/>
        <v>810000</v>
      </c>
      <c r="DF13" s="32">
        <f t="shared" si="7"/>
        <v>0</v>
      </c>
      <c r="DG13" s="32">
        <f t="shared" si="7"/>
        <v>810000</v>
      </c>
      <c r="DH13" s="32">
        <f t="shared" si="7"/>
        <v>0</v>
      </c>
      <c r="DI13" s="32">
        <f t="shared" si="7"/>
        <v>810000</v>
      </c>
      <c r="DJ13" s="32">
        <f t="shared" si="7"/>
        <v>0</v>
      </c>
      <c r="DK13" s="32">
        <f t="shared" si="7"/>
        <v>810000</v>
      </c>
      <c r="DL13" s="32">
        <f t="shared" si="7"/>
        <v>0</v>
      </c>
      <c r="DM13" s="32">
        <f t="shared" si="7"/>
        <v>810000</v>
      </c>
      <c r="DN13" s="32">
        <f t="shared" si="7"/>
        <v>0</v>
      </c>
      <c r="DO13" s="32">
        <f t="shared" si="8"/>
        <v>810000</v>
      </c>
      <c r="DP13" s="32">
        <f t="shared" si="8"/>
        <v>0</v>
      </c>
      <c r="DQ13" s="32">
        <f t="shared" si="8"/>
        <v>0</v>
      </c>
      <c r="DR13" s="32">
        <f t="shared" si="8"/>
        <v>0</v>
      </c>
      <c r="DS13" s="32">
        <f t="shared" si="8"/>
        <v>0</v>
      </c>
      <c r="DT13" s="32">
        <f t="shared" si="8"/>
        <v>0</v>
      </c>
      <c r="DU13" s="114">
        <f t="shared" si="9"/>
        <v>12960000</v>
      </c>
      <c r="DV13" s="114">
        <f t="shared" si="9"/>
        <v>0</v>
      </c>
      <c r="DW13" s="118">
        <f t="shared" si="21"/>
        <v>0</v>
      </c>
      <c r="DX13" s="118">
        <f t="shared" si="22"/>
        <v>0</v>
      </c>
      <c r="DY13" s="156"/>
    </row>
    <row r="14" spans="1:129" s="113" customFormat="1" x14ac:dyDescent="0.35">
      <c r="A14" s="29" t="s">
        <v>54</v>
      </c>
      <c r="B14" s="30" t="s">
        <v>55</v>
      </c>
      <c r="C14" s="31"/>
      <c r="D14" s="32"/>
      <c r="E14" s="33"/>
      <c r="F14" s="34">
        <f t="shared" si="10"/>
        <v>0</v>
      </c>
      <c r="G14" s="34">
        <f t="shared" si="11"/>
        <v>0</v>
      </c>
      <c r="H14" s="32">
        <f t="shared" si="12"/>
        <v>0</v>
      </c>
      <c r="I14" s="32">
        <f t="shared" si="12"/>
        <v>0</v>
      </c>
      <c r="J14" s="32">
        <f t="shared" si="12"/>
        <v>0</v>
      </c>
      <c r="K14" s="32"/>
      <c r="L14" s="33"/>
      <c r="M14" s="33"/>
      <c r="N14" s="33"/>
      <c r="O14" s="33"/>
      <c r="P14" s="31"/>
      <c r="Q14" s="32"/>
      <c r="R14" s="33"/>
      <c r="S14" s="34">
        <f t="shared" si="13"/>
        <v>1</v>
      </c>
      <c r="T14" s="34">
        <f t="shared" si="14"/>
        <v>0</v>
      </c>
      <c r="U14" s="32">
        <f t="shared" si="1"/>
        <v>13960000</v>
      </c>
      <c r="V14" s="32">
        <f t="shared" si="1"/>
        <v>13960000</v>
      </c>
      <c r="W14" s="32">
        <f t="shared" si="1"/>
        <v>0</v>
      </c>
      <c r="X14" s="32"/>
      <c r="Y14" s="33"/>
      <c r="Z14" s="33"/>
      <c r="AA14" s="33"/>
      <c r="AB14" s="33"/>
      <c r="AC14" s="31"/>
      <c r="AD14" s="32"/>
      <c r="AE14" s="33"/>
      <c r="AF14" s="34">
        <f t="shared" si="15"/>
        <v>1</v>
      </c>
      <c r="AG14" s="34">
        <f t="shared" si="16"/>
        <v>0</v>
      </c>
      <c r="AH14" s="32">
        <f t="shared" si="2"/>
        <v>6980000</v>
      </c>
      <c r="AI14" s="32">
        <f t="shared" si="2"/>
        <v>6980000</v>
      </c>
      <c r="AJ14" s="32">
        <f t="shared" si="2"/>
        <v>0</v>
      </c>
      <c r="AK14" s="32"/>
      <c r="AL14" s="33"/>
      <c r="AM14" s="33"/>
      <c r="AN14" s="33"/>
      <c r="AO14" s="33"/>
      <c r="AP14" s="31"/>
      <c r="AQ14" s="32"/>
      <c r="AR14" s="33"/>
      <c r="AS14" s="34">
        <f t="shared" si="17"/>
        <v>1</v>
      </c>
      <c r="AT14" s="34">
        <f t="shared" si="18"/>
        <v>0</v>
      </c>
      <c r="AU14" s="32">
        <f t="shared" si="3"/>
        <v>6980000</v>
      </c>
      <c r="AV14" s="32">
        <f t="shared" si="3"/>
        <v>6980000</v>
      </c>
      <c r="AW14" s="32">
        <f t="shared" si="3"/>
        <v>0</v>
      </c>
      <c r="AX14" s="32"/>
      <c r="AY14" s="33"/>
      <c r="AZ14" s="33"/>
      <c r="BA14" s="33"/>
      <c r="BB14" s="33"/>
      <c r="BC14" s="31"/>
      <c r="BD14" s="32"/>
      <c r="BE14" s="33"/>
      <c r="BF14" s="34">
        <f t="shared" si="19"/>
        <v>1</v>
      </c>
      <c r="BG14" s="34">
        <f t="shared" si="20"/>
        <v>0</v>
      </c>
      <c r="BH14" s="32">
        <f t="shared" si="4"/>
        <v>27920000</v>
      </c>
      <c r="BI14" s="32">
        <f t="shared" si="4"/>
        <v>27920000</v>
      </c>
      <c r="BJ14" s="32">
        <f t="shared" si="4"/>
        <v>0</v>
      </c>
      <c r="BK14" s="32"/>
      <c r="BL14" s="33"/>
      <c r="BM14" s="33"/>
      <c r="BN14" s="33"/>
      <c r="BO14" s="33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>
        <f t="shared" si="5"/>
        <v>1745000</v>
      </c>
      <c r="CL14" s="32">
        <f t="shared" si="5"/>
        <v>0</v>
      </c>
      <c r="CM14" s="32">
        <f t="shared" si="5"/>
        <v>1745000</v>
      </c>
      <c r="CN14" s="32">
        <f t="shared" si="5"/>
        <v>0</v>
      </c>
      <c r="CO14" s="32">
        <f t="shared" si="5"/>
        <v>1745000</v>
      </c>
      <c r="CP14" s="32">
        <f t="shared" si="5"/>
        <v>0</v>
      </c>
      <c r="CQ14" s="32">
        <f t="shared" si="5"/>
        <v>1745000</v>
      </c>
      <c r="CR14" s="32">
        <f t="shared" si="5"/>
        <v>0</v>
      </c>
      <c r="CS14" s="32">
        <f t="shared" si="5"/>
        <v>1745000</v>
      </c>
      <c r="CT14" s="32">
        <f t="shared" si="5"/>
        <v>0</v>
      </c>
      <c r="CU14" s="32">
        <f t="shared" si="6"/>
        <v>1745000</v>
      </c>
      <c r="CV14" s="32">
        <f t="shared" si="6"/>
        <v>0</v>
      </c>
      <c r="CW14" s="32">
        <f t="shared" si="6"/>
        <v>1745000</v>
      </c>
      <c r="CX14" s="32">
        <f t="shared" si="6"/>
        <v>0</v>
      </c>
      <c r="CY14" s="32">
        <f t="shared" si="6"/>
        <v>1745000</v>
      </c>
      <c r="CZ14" s="32">
        <f t="shared" si="6"/>
        <v>0</v>
      </c>
      <c r="DA14" s="32">
        <f t="shared" si="6"/>
        <v>1745000</v>
      </c>
      <c r="DB14" s="32">
        <f t="shared" si="6"/>
        <v>0</v>
      </c>
      <c r="DC14" s="32">
        <f t="shared" si="6"/>
        <v>1745000</v>
      </c>
      <c r="DD14" s="32">
        <f t="shared" si="6"/>
        <v>0</v>
      </c>
      <c r="DE14" s="32">
        <f t="shared" si="7"/>
        <v>1745000</v>
      </c>
      <c r="DF14" s="32">
        <f t="shared" si="7"/>
        <v>0</v>
      </c>
      <c r="DG14" s="32">
        <f t="shared" si="7"/>
        <v>1745000</v>
      </c>
      <c r="DH14" s="32">
        <f t="shared" si="7"/>
        <v>0</v>
      </c>
      <c r="DI14" s="32">
        <f t="shared" si="7"/>
        <v>1745000</v>
      </c>
      <c r="DJ14" s="32">
        <f t="shared" si="7"/>
        <v>0</v>
      </c>
      <c r="DK14" s="32">
        <f t="shared" si="7"/>
        <v>1745000</v>
      </c>
      <c r="DL14" s="32">
        <f t="shared" si="7"/>
        <v>0</v>
      </c>
      <c r="DM14" s="32">
        <f t="shared" si="7"/>
        <v>1745000</v>
      </c>
      <c r="DN14" s="32">
        <f t="shared" si="7"/>
        <v>0</v>
      </c>
      <c r="DO14" s="32">
        <f t="shared" si="8"/>
        <v>1745000</v>
      </c>
      <c r="DP14" s="32">
        <f t="shared" si="8"/>
        <v>0</v>
      </c>
      <c r="DQ14" s="32">
        <f t="shared" si="8"/>
        <v>0</v>
      </c>
      <c r="DR14" s="32">
        <f t="shared" si="8"/>
        <v>0</v>
      </c>
      <c r="DS14" s="32">
        <f t="shared" si="8"/>
        <v>0</v>
      </c>
      <c r="DT14" s="32">
        <f t="shared" si="8"/>
        <v>0</v>
      </c>
      <c r="DU14" s="114">
        <f t="shared" si="9"/>
        <v>27920000</v>
      </c>
      <c r="DV14" s="114">
        <f t="shared" si="9"/>
        <v>0</v>
      </c>
      <c r="DW14" s="118">
        <f t="shared" si="21"/>
        <v>0</v>
      </c>
      <c r="DX14" s="118">
        <f t="shared" si="22"/>
        <v>0</v>
      </c>
      <c r="DY14" s="156"/>
    </row>
    <row r="15" spans="1:129" s="113" customFormat="1" x14ac:dyDescent="0.35">
      <c r="A15" s="29" t="s">
        <v>56</v>
      </c>
      <c r="B15" s="30" t="s">
        <v>57</v>
      </c>
      <c r="C15" s="31"/>
      <c r="D15" s="32"/>
      <c r="E15" s="33">
        <f>E110</f>
        <v>0</v>
      </c>
      <c r="F15" s="34">
        <f t="shared" si="10"/>
        <v>0</v>
      </c>
      <c r="G15" s="34">
        <f t="shared" si="11"/>
        <v>0</v>
      </c>
      <c r="H15" s="32">
        <f t="shared" si="12"/>
        <v>0</v>
      </c>
      <c r="I15" s="32">
        <f t="shared" si="12"/>
        <v>0</v>
      </c>
      <c r="J15" s="32">
        <f t="shared" si="12"/>
        <v>0</v>
      </c>
      <c r="K15" s="32"/>
      <c r="L15" s="33"/>
      <c r="M15" s="33"/>
      <c r="N15" s="33"/>
      <c r="O15" s="33"/>
      <c r="P15" s="31"/>
      <c r="Q15" s="32"/>
      <c r="R15" s="33">
        <f>R110</f>
        <v>0</v>
      </c>
      <c r="S15" s="34">
        <f t="shared" si="13"/>
        <v>0</v>
      </c>
      <c r="T15" s="34">
        <f t="shared" si="14"/>
        <v>0</v>
      </c>
      <c r="U15" s="32">
        <f t="shared" si="1"/>
        <v>0</v>
      </c>
      <c r="V15" s="32">
        <f t="shared" si="1"/>
        <v>0</v>
      </c>
      <c r="W15" s="32">
        <f t="shared" si="1"/>
        <v>0</v>
      </c>
      <c r="X15" s="32"/>
      <c r="Y15" s="33"/>
      <c r="Z15" s="33"/>
      <c r="AA15" s="33"/>
      <c r="AB15" s="33"/>
      <c r="AC15" s="31"/>
      <c r="AD15" s="32"/>
      <c r="AE15" s="33">
        <f>AE110</f>
        <v>0</v>
      </c>
      <c r="AF15" s="34">
        <f t="shared" si="15"/>
        <v>0</v>
      </c>
      <c r="AG15" s="34">
        <f t="shared" si="16"/>
        <v>0</v>
      </c>
      <c r="AH15" s="32">
        <f t="shared" si="2"/>
        <v>0</v>
      </c>
      <c r="AI15" s="32">
        <f t="shared" si="2"/>
        <v>0</v>
      </c>
      <c r="AJ15" s="32">
        <f t="shared" si="2"/>
        <v>0</v>
      </c>
      <c r="AK15" s="32"/>
      <c r="AL15" s="33"/>
      <c r="AM15" s="33"/>
      <c r="AN15" s="33"/>
      <c r="AO15" s="33"/>
      <c r="AP15" s="31"/>
      <c r="AQ15" s="32"/>
      <c r="AR15" s="33">
        <f>AR110</f>
        <v>0</v>
      </c>
      <c r="AS15" s="34">
        <f t="shared" si="17"/>
        <v>0</v>
      </c>
      <c r="AT15" s="34">
        <f t="shared" si="18"/>
        <v>0</v>
      </c>
      <c r="AU15" s="32">
        <f t="shared" si="3"/>
        <v>0</v>
      </c>
      <c r="AV15" s="32">
        <f t="shared" si="3"/>
        <v>0</v>
      </c>
      <c r="AW15" s="32">
        <f t="shared" si="3"/>
        <v>0</v>
      </c>
      <c r="AX15" s="32"/>
      <c r="AY15" s="33"/>
      <c r="AZ15" s="33"/>
      <c r="BA15" s="33"/>
      <c r="BB15" s="33"/>
      <c r="BC15" s="31"/>
      <c r="BD15" s="32"/>
      <c r="BE15" s="33">
        <f>BE110</f>
        <v>0</v>
      </c>
      <c r="BF15" s="34">
        <f t="shared" si="19"/>
        <v>0</v>
      </c>
      <c r="BG15" s="34">
        <f t="shared" si="20"/>
        <v>0</v>
      </c>
      <c r="BH15" s="32">
        <f t="shared" si="4"/>
        <v>0</v>
      </c>
      <c r="BI15" s="32">
        <f t="shared" si="4"/>
        <v>0</v>
      </c>
      <c r="BJ15" s="32">
        <f t="shared" si="4"/>
        <v>0</v>
      </c>
      <c r="BK15" s="32"/>
      <c r="BL15" s="33"/>
      <c r="BM15" s="33"/>
      <c r="BN15" s="33"/>
      <c r="BO15" s="33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>
        <f t="shared" si="5"/>
        <v>0</v>
      </c>
      <c r="CL15" s="32">
        <f t="shared" si="5"/>
        <v>0</v>
      </c>
      <c r="CM15" s="32">
        <f t="shared" si="5"/>
        <v>0</v>
      </c>
      <c r="CN15" s="32">
        <f t="shared" si="5"/>
        <v>0</v>
      </c>
      <c r="CO15" s="32">
        <f t="shared" si="5"/>
        <v>0</v>
      </c>
      <c r="CP15" s="32">
        <f t="shared" si="5"/>
        <v>0</v>
      </c>
      <c r="CQ15" s="32">
        <f t="shared" si="5"/>
        <v>0</v>
      </c>
      <c r="CR15" s="32">
        <f t="shared" si="5"/>
        <v>0</v>
      </c>
      <c r="CS15" s="32">
        <f t="shared" si="5"/>
        <v>0</v>
      </c>
      <c r="CT15" s="32">
        <f t="shared" si="5"/>
        <v>0</v>
      </c>
      <c r="CU15" s="32">
        <f t="shared" si="6"/>
        <v>0</v>
      </c>
      <c r="CV15" s="32">
        <f t="shared" si="6"/>
        <v>0</v>
      </c>
      <c r="CW15" s="32">
        <f t="shared" si="6"/>
        <v>0</v>
      </c>
      <c r="CX15" s="32">
        <f t="shared" si="6"/>
        <v>0</v>
      </c>
      <c r="CY15" s="32">
        <f t="shared" si="6"/>
        <v>0</v>
      </c>
      <c r="CZ15" s="32">
        <f t="shared" si="6"/>
        <v>0</v>
      </c>
      <c r="DA15" s="32">
        <f t="shared" si="6"/>
        <v>0</v>
      </c>
      <c r="DB15" s="32">
        <f t="shared" si="6"/>
        <v>0</v>
      </c>
      <c r="DC15" s="32">
        <f t="shared" si="6"/>
        <v>0</v>
      </c>
      <c r="DD15" s="32">
        <f t="shared" si="6"/>
        <v>0</v>
      </c>
      <c r="DE15" s="32">
        <f t="shared" si="7"/>
        <v>0</v>
      </c>
      <c r="DF15" s="32">
        <f t="shared" si="7"/>
        <v>0</v>
      </c>
      <c r="DG15" s="32">
        <f t="shared" si="7"/>
        <v>0</v>
      </c>
      <c r="DH15" s="32">
        <f t="shared" si="7"/>
        <v>0</v>
      </c>
      <c r="DI15" s="32">
        <f t="shared" si="7"/>
        <v>0</v>
      </c>
      <c r="DJ15" s="32">
        <f t="shared" si="7"/>
        <v>0</v>
      </c>
      <c r="DK15" s="32">
        <f t="shared" si="7"/>
        <v>0</v>
      </c>
      <c r="DL15" s="32">
        <f t="shared" si="7"/>
        <v>0</v>
      </c>
      <c r="DM15" s="32">
        <f t="shared" si="7"/>
        <v>0</v>
      </c>
      <c r="DN15" s="32">
        <f t="shared" si="7"/>
        <v>0</v>
      </c>
      <c r="DO15" s="32">
        <f t="shared" si="8"/>
        <v>0</v>
      </c>
      <c r="DP15" s="32">
        <f t="shared" si="8"/>
        <v>0</v>
      </c>
      <c r="DQ15" s="32">
        <f t="shared" si="8"/>
        <v>0</v>
      </c>
      <c r="DR15" s="32">
        <f t="shared" si="8"/>
        <v>0</v>
      </c>
      <c r="DS15" s="32">
        <f t="shared" si="8"/>
        <v>0</v>
      </c>
      <c r="DT15" s="32">
        <f t="shared" si="8"/>
        <v>0</v>
      </c>
      <c r="DU15" s="114">
        <f t="shared" si="9"/>
        <v>0</v>
      </c>
      <c r="DV15" s="114">
        <f t="shared" si="9"/>
        <v>0</v>
      </c>
      <c r="DW15" s="118">
        <f t="shared" si="21"/>
        <v>0</v>
      </c>
      <c r="DX15" s="118">
        <f t="shared" si="22"/>
        <v>0</v>
      </c>
      <c r="DY15" s="156"/>
    </row>
    <row r="16" spans="1:129" s="113" customFormat="1" x14ac:dyDescent="0.35">
      <c r="A16" s="36" t="s">
        <v>58</v>
      </c>
      <c r="B16" s="37" t="s">
        <v>59</v>
      </c>
      <c r="C16" s="38"/>
      <c r="D16" s="39"/>
      <c r="E16" s="40"/>
      <c r="F16" s="41">
        <f t="shared" ref="F16:F17" si="23">IFERROR(I16/H16,0)</f>
        <v>0</v>
      </c>
      <c r="G16" s="41">
        <f t="shared" ref="G16:G17" si="24">IFERROR(J16/H16,0)</f>
        <v>0</v>
      </c>
      <c r="H16" s="39">
        <f t="shared" ref="H16:J17" si="25">ROUND(SUMIF($A$26:$A$114,$A$7:$A$17,H$26:H$114),0)</f>
        <v>0</v>
      </c>
      <c r="I16" s="39">
        <f t="shared" si="25"/>
        <v>0</v>
      </c>
      <c r="J16" s="39">
        <f t="shared" si="25"/>
        <v>0</v>
      </c>
      <c r="K16" s="39"/>
      <c r="L16" s="40"/>
      <c r="M16" s="40"/>
      <c r="N16" s="40"/>
      <c r="O16" s="40"/>
      <c r="P16" s="38"/>
      <c r="Q16" s="39"/>
      <c r="R16" s="40"/>
      <c r="S16" s="41">
        <f t="shared" si="13"/>
        <v>1</v>
      </c>
      <c r="T16" s="41">
        <f t="shared" si="14"/>
        <v>0</v>
      </c>
      <c r="U16" s="39">
        <f t="shared" si="1"/>
        <v>13960000</v>
      </c>
      <c r="V16" s="39">
        <f t="shared" si="1"/>
        <v>13960000</v>
      </c>
      <c r="W16" s="39">
        <f t="shared" si="1"/>
        <v>0</v>
      </c>
      <c r="X16" s="39"/>
      <c r="Y16" s="40"/>
      <c r="Z16" s="40"/>
      <c r="AA16" s="40"/>
      <c r="AB16" s="40"/>
      <c r="AC16" s="38"/>
      <c r="AD16" s="39"/>
      <c r="AE16" s="40"/>
      <c r="AF16" s="41">
        <f t="shared" si="15"/>
        <v>1</v>
      </c>
      <c r="AG16" s="41">
        <f t="shared" si="16"/>
        <v>0</v>
      </c>
      <c r="AH16" s="39">
        <f t="shared" si="2"/>
        <v>6980000</v>
      </c>
      <c r="AI16" s="39">
        <f t="shared" si="2"/>
        <v>6980000</v>
      </c>
      <c r="AJ16" s="39">
        <f t="shared" si="2"/>
        <v>0</v>
      </c>
      <c r="AK16" s="39"/>
      <c r="AL16" s="40"/>
      <c r="AM16" s="40"/>
      <c r="AN16" s="40"/>
      <c r="AO16" s="40"/>
      <c r="AP16" s="38"/>
      <c r="AQ16" s="39"/>
      <c r="AR16" s="40"/>
      <c r="AS16" s="41">
        <f t="shared" si="17"/>
        <v>1</v>
      </c>
      <c r="AT16" s="41">
        <f t="shared" si="18"/>
        <v>0</v>
      </c>
      <c r="AU16" s="39">
        <f t="shared" si="3"/>
        <v>6980000</v>
      </c>
      <c r="AV16" s="39">
        <f t="shared" si="3"/>
        <v>6980000</v>
      </c>
      <c r="AW16" s="39">
        <f t="shared" si="3"/>
        <v>0</v>
      </c>
      <c r="AX16" s="39"/>
      <c r="AY16" s="40"/>
      <c r="AZ16" s="40"/>
      <c r="BA16" s="40"/>
      <c r="BB16" s="40"/>
      <c r="BC16" s="38"/>
      <c r="BD16" s="39"/>
      <c r="BE16" s="40"/>
      <c r="BF16" s="41">
        <f t="shared" si="19"/>
        <v>1</v>
      </c>
      <c r="BG16" s="41">
        <f t="shared" si="20"/>
        <v>0</v>
      </c>
      <c r="BH16" s="39">
        <f t="shared" si="4"/>
        <v>27920000</v>
      </c>
      <c r="BI16" s="39">
        <f t="shared" si="4"/>
        <v>27920000</v>
      </c>
      <c r="BJ16" s="39">
        <f t="shared" si="4"/>
        <v>0</v>
      </c>
      <c r="BK16" s="39"/>
      <c r="BL16" s="40"/>
      <c r="BM16" s="40"/>
      <c r="BN16" s="40"/>
      <c r="BO16" s="40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>
        <f t="shared" si="5"/>
        <v>1745000</v>
      </c>
      <c r="CL16" s="39">
        <f t="shared" si="5"/>
        <v>0</v>
      </c>
      <c r="CM16" s="39">
        <f t="shared" si="5"/>
        <v>1745000</v>
      </c>
      <c r="CN16" s="39">
        <f t="shared" si="5"/>
        <v>0</v>
      </c>
      <c r="CO16" s="39">
        <f t="shared" si="5"/>
        <v>1745000</v>
      </c>
      <c r="CP16" s="39">
        <f t="shared" si="5"/>
        <v>0</v>
      </c>
      <c r="CQ16" s="39">
        <f t="shared" si="5"/>
        <v>1745000</v>
      </c>
      <c r="CR16" s="39">
        <f t="shared" si="5"/>
        <v>0</v>
      </c>
      <c r="CS16" s="39">
        <f t="shared" si="5"/>
        <v>1745000</v>
      </c>
      <c r="CT16" s="39">
        <f t="shared" si="5"/>
        <v>0</v>
      </c>
      <c r="CU16" s="39">
        <f t="shared" si="6"/>
        <v>1745000</v>
      </c>
      <c r="CV16" s="39">
        <f t="shared" si="6"/>
        <v>0</v>
      </c>
      <c r="CW16" s="39">
        <f t="shared" si="6"/>
        <v>1745000</v>
      </c>
      <c r="CX16" s="39">
        <f t="shared" si="6"/>
        <v>0</v>
      </c>
      <c r="CY16" s="39">
        <f t="shared" si="6"/>
        <v>1745000</v>
      </c>
      <c r="CZ16" s="39">
        <f t="shared" si="6"/>
        <v>0</v>
      </c>
      <c r="DA16" s="39">
        <f t="shared" si="6"/>
        <v>1745000</v>
      </c>
      <c r="DB16" s="39">
        <f t="shared" si="6"/>
        <v>0</v>
      </c>
      <c r="DC16" s="39">
        <f t="shared" si="6"/>
        <v>1745000</v>
      </c>
      <c r="DD16" s="39">
        <f t="shared" si="6"/>
        <v>0</v>
      </c>
      <c r="DE16" s="39">
        <f t="shared" si="7"/>
        <v>1745000</v>
      </c>
      <c r="DF16" s="39">
        <f t="shared" si="7"/>
        <v>0</v>
      </c>
      <c r="DG16" s="39">
        <f t="shared" si="7"/>
        <v>1745000</v>
      </c>
      <c r="DH16" s="39">
        <f t="shared" si="7"/>
        <v>0</v>
      </c>
      <c r="DI16" s="39">
        <f t="shared" si="7"/>
        <v>1745000</v>
      </c>
      <c r="DJ16" s="39">
        <f t="shared" si="7"/>
        <v>0</v>
      </c>
      <c r="DK16" s="39">
        <f t="shared" si="7"/>
        <v>1745000</v>
      </c>
      <c r="DL16" s="39">
        <f t="shared" si="7"/>
        <v>0</v>
      </c>
      <c r="DM16" s="39">
        <f t="shared" si="7"/>
        <v>1745000</v>
      </c>
      <c r="DN16" s="39">
        <f t="shared" si="7"/>
        <v>0</v>
      </c>
      <c r="DO16" s="39">
        <f t="shared" si="8"/>
        <v>1745000</v>
      </c>
      <c r="DP16" s="39">
        <f t="shared" si="8"/>
        <v>0</v>
      </c>
      <c r="DQ16" s="39">
        <f t="shared" si="8"/>
        <v>0</v>
      </c>
      <c r="DR16" s="39">
        <f t="shared" si="8"/>
        <v>0</v>
      </c>
      <c r="DS16" s="39">
        <f t="shared" si="8"/>
        <v>0</v>
      </c>
      <c r="DT16" s="39">
        <f t="shared" si="8"/>
        <v>0</v>
      </c>
      <c r="DU16" s="114">
        <f t="shared" si="9"/>
        <v>27920000</v>
      </c>
      <c r="DV16" s="114">
        <f t="shared" si="9"/>
        <v>0</v>
      </c>
      <c r="DW16" s="118">
        <f t="shared" si="21"/>
        <v>0</v>
      </c>
      <c r="DX16" s="118">
        <f t="shared" si="22"/>
        <v>0</v>
      </c>
      <c r="DY16" s="156"/>
    </row>
    <row r="17" spans="1:132" s="113" customFormat="1" x14ac:dyDescent="0.35">
      <c r="A17" s="36" t="s">
        <v>60</v>
      </c>
      <c r="B17" s="37" t="s">
        <v>61</v>
      </c>
      <c r="C17" s="38"/>
      <c r="D17" s="39" t="s">
        <v>237</v>
      </c>
      <c r="E17" s="40">
        <f>E114</f>
        <v>0</v>
      </c>
      <c r="F17" s="41">
        <f t="shared" si="23"/>
        <v>0</v>
      </c>
      <c r="G17" s="41">
        <f t="shared" si="24"/>
        <v>0</v>
      </c>
      <c r="H17" s="39">
        <f t="shared" si="25"/>
        <v>0</v>
      </c>
      <c r="I17" s="39">
        <f t="shared" si="25"/>
        <v>0</v>
      </c>
      <c r="J17" s="39">
        <f t="shared" si="25"/>
        <v>0</v>
      </c>
      <c r="K17" s="39"/>
      <c r="L17" s="40"/>
      <c r="M17" s="40"/>
      <c r="N17" s="40"/>
      <c r="O17" s="40"/>
      <c r="P17" s="38"/>
      <c r="Q17" s="39" t="s">
        <v>237</v>
      </c>
      <c r="R17" s="40">
        <f>R114</f>
        <v>84.401399999999995</v>
      </c>
      <c r="S17" s="41">
        <f t="shared" si="13"/>
        <v>1</v>
      </c>
      <c r="T17" s="41">
        <f t="shared" si="14"/>
        <v>0</v>
      </c>
      <c r="U17" s="39">
        <f t="shared" si="1"/>
        <v>165400</v>
      </c>
      <c r="V17" s="39">
        <f t="shared" si="1"/>
        <v>165400</v>
      </c>
      <c r="W17" s="39">
        <f t="shared" si="1"/>
        <v>0</v>
      </c>
      <c r="X17" s="39"/>
      <c r="Y17" s="40"/>
      <c r="Z17" s="40"/>
      <c r="AA17" s="40"/>
      <c r="AB17" s="40"/>
      <c r="AC17" s="38"/>
      <c r="AD17" s="39" t="s">
        <v>237</v>
      </c>
      <c r="AE17" s="40">
        <f>AE114</f>
        <v>84.401399999999995</v>
      </c>
      <c r="AF17" s="41">
        <f t="shared" si="15"/>
        <v>1</v>
      </c>
      <c r="AG17" s="41">
        <f t="shared" si="16"/>
        <v>0</v>
      </c>
      <c r="AH17" s="39">
        <f t="shared" si="2"/>
        <v>82700</v>
      </c>
      <c r="AI17" s="39">
        <f t="shared" si="2"/>
        <v>82700</v>
      </c>
      <c r="AJ17" s="39">
        <f t="shared" si="2"/>
        <v>0</v>
      </c>
      <c r="AK17" s="39"/>
      <c r="AL17" s="40"/>
      <c r="AM17" s="40"/>
      <c r="AN17" s="40"/>
      <c r="AO17" s="40"/>
      <c r="AP17" s="38"/>
      <c r="AQ17" s="39" t="s">
        <v>237</v>
      </c>
      <c r="AR17" s="40">
        <f>AR114</f>
        <v>84.401399999999995</v>
      </c>
      <c r="AS17" s="41">
        <f t="shared" si="17"/>
        <v>1</v>
      </c>
      <c r="AT17" s="41">
        <f t="shared" si="18"/>
        <v>0</v>
      </c>
      <c r="AU17" s="39">
        <f t="shared" si="3"/>
        <v>82700</v>
      </c>
      <c r="AV17" s="39">
        <f t="shared" si="3"/>
        <v>82700</v>
      </c>
      <c r="AW17" s="39">
        <f t="shared" si="3"/>
        <v>0</v>
      </c>
      <c r="AX17" s="39"/>
      <c r="AY17" s="40"/>
      <c r="AZ17" s="40"/>
      <c r="BA17" s="40"/>
      <c r="BB17" s="40"/>
      <c r="BC17" s="38"/>
      <c r="BD17" s="39" t="s">
        <v>237</v>
      </c>
      <c r="BE17" s="40">
        <f>BE114</f>
        <v>84.4</v>
      </c>
      <c r="BF17" s="41">
        <f t="shared" si="19"/>
        <v>1</v>
      </c>
      <c r="BG17" s="41">
        <f t="shared" si="20"/>
        <v>0</v>
      </c>
      <c r="BH17" s="39">
        <f t="shared" si="4"/>
        <v>330800</v>
      </c>
      <c r="BI17" s="39">
        <f t="shared" si="4"/>
        <v>330800</v>
      </c>
      <c r="BJ17" s="39">
        <f t="shared" si="4"/>
        <v>0</v>
      </c>
      <c r="BK17" s="39"/>
      <c r="BL17" s="40"/>
      <c r="BM17" s="40"/>
      <c r="BN17" s="40"/>
      <c r="BO17" s="40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>
        <f t="shared" si="5"/>
        <v>0</v>
      </c>
      <c r="CL17" s="39">
        <f t="shared" si="5"/>
        <v>0</v>
      </c>
      <c r="CM17" s="39">
        <f t="shared" si="5"/>
        <v>0</v>
      </c>
      <c r="CN17" s="39">
        <f t="shared" si="5"/>
        <v>0</v>
      </c>
      <c r="CO17" s="39">
        <f t="shared" si="5"/>
        <v>0</v>
      </c>
      <c r="CP17" s="39">
        <f t="shared" si="5"/>
        <v>0</v>
      </c>
      <c r="CQ17" s="39">
        <f t="shared" si="5"/>
        <v>0</v>
      </c>
      <c r="CR17" s="39">
        <f t="shared" si="5"/>
        <v>0</v>
      </c>
      <c r="CS17" s="39">
        <f t="shared" si="5"/>
        <v>0</v>
      </c>
      <c r="CT17" s="39">
        <f t="shared" si="5"/>
        <v>0</v>
      </c>
      <c r="CU17" s="39">
        <f t="shared" si="6"/>
        <v>0</v>
      </c>
      <c r="CV17" s="39">
        <f t="shared" si="6"/>
        <v>0</v>
      </c>
      <c r="CW17" s="39">
        <f t="shared" si="6"/>
        <v>0</v>
      </c>
      <c r="CX17" s="39">
        <f t="shared" si="6"/>
        <v>0</v>
      </c>
      <c r="CY17" s="39">
        <f t="shared" si="6"/>
        <v>0</v>
      </c>
      <c r="CZ17" s="39">
        <f t="shared" si="6"/>
        <v>0</v>
      </c>
      <c r="DA17" s="39">
        <f t="shared" si="6"/>
        <v>0</v>
      </c>
      <c r="DB17" s="39">
        <f t="shared" si="6"/>
        <v>0</v>
      </c>
      <c r="DC17" s="39">
        <f t="shared" si="6"/>
        <v>0</v>
      </c>
      <c r="DD17" s="39">
        <f t="shared" si="6"/>
        <v>0</v>
      </c>
      <c r="DE17" s="39">
        <f t="shared" si="7"/>
        <v>0</v>
      </c>
      <c r="DF17" s="39">
        <f t="shared" si="7"/>
        <v>0</v>
      </c>
      <c r="DG17" s="39">
        <f t="shared" si="7"/>
        <v>0</v>
      </c>
      <c r="DH17" s="39">
        <f t="shared" si="7"/>
        <v>0</v>
      </c>
      <c r="DI17" s="39">
        <f t="shared" si="7"/>
        <v>0</v>
      </c>
      <c r="DJ17" s="39">
        <f t="shared" si="7"/>
        <v>0</v>
      </c>
      <c r="DK17" s="39">
        <f t="shared" si="7"/>
        <v>0</v>
      </c>
      <c r="DL17" s="39">
        <f t="shared" si="7"/>
        <v>0</v>
      </c>
      <c r="DM17" s="39">
        <f t="shared" si="7"/>
        <v>0</v>
      </c>
      <c r="DN17" s="39">
        <f t="shared" si="7"/>
        <v>0</v>
      </c>
      <c r="DO17" s="39">
        <f t="shared" si="8"/>
        <v>0</v>
      </c>
      <c r="DP17" s="39">
        <f t="shared" si="8"/>
        <v>0</v>
      </c>
      <c r="DQ17" s="39">
        <f t="shared" si="8"/>
        <v>0</v>
      </c>
      <c r="DR17" s="39">
        <f t="shared" si="8"/>
        <v>0</v>
      </c>
      <c r="DS17" s="39">
        <f t="shared" si="8"/>
        <v>0</v>
      </c>
      <c r="DT17" s="39">
        <f t="shared" si="8"/>
        <v>0</v>
      </c>
      <c r="DU17" s="114">
        <f t="shared" si="9"/>
        <v>0</v>
      </c>
      <c r="DV17" s="114">
        <f t="shared" si="9"/>
        <v>0</v>
      </c>
      <c r="DW17" s="118">
        <f t="shared" si="21"/>
        <v>-330800</v>
      </c>
      <c r="DX17" s="118">
        <f t="shared" si="22"/>
        <v>0</v>
      </c>
      <c r="DY17" s="156"/>
    </row>
    <row r="18" spans="1:132" x14ac:dyDescent="0.35">
      <c r="A18" s="2"/>
      <c r="B18" s="6"/>
      <c r="D18" s="5"/>
      <c r="E18" s="5"/>
      <c r="F18" s="6"/>
      <c r="G18" s="6"/>
      <c r="H18" s="7"/>
      <c r="I18" s="6"/>
      <c r="J18" s="6"/>
      <c r="Q18" s="5"/>
      <c r="R18" s="5"/>
      <c r="S18" s="6"/>
      <c r="T18" s="6"/>
      <c r="U18" s="7"/>
      <c r="V18" s="6"/>
      <c r="W18" s="6"/>
      <c r="AD18" s="5"/>
      <c r="AE18" s="5"/>
      <c r="AF18" s="6"/>
      <c r="AG18" s="6"/>
      <c r="AH18" s="7"/>
      <c r="AI18" s="6"/>
      <c r="AJ18" s="6"/>
      <c r="AQ18" s="5"/>
      <c r="AR18" s="5"/>
      <c r="AS18" s="6"/>
      <c r="AT18" s="6"/>
      <c r="AU18" s="7"/>
      <c r="AV18" s="6"/>
      <c r="AW18" s="6"/>
      <c r="BD18" s="5"/>
      <c r="BE18" s="5"/>
      <c r="BF18" s="6"/>
      <c r="BG18" s="6"/>
      <c r="BH18" s="7"/>
      <c r="BI18" s="6"/>
      <c r="BJ18" s="6"/>
    </row>
    <row r="19" spans="1:132" x14ac:dyDescent="0.35">
      <c r="A19" s="2"/>
      <c r="B19" s="101" t="s">
        <v>62</v>
      </c>
      <c r="D19" s="5"/>
      <c r="E19" s="5"/>
      <c r="F19" s="6"/>
      <c r="G19" s="6"/>
      <c r="H19" s="7"/>
      <c r="I19" s="6"/>
      <c r="J19" s="6"/>
      <c r="Q19" s="5"/>
      <c r="R19" s="5"/>
      <c r="S19" s="6"/>
      <c r="T19" s="6"/>
      <c r="U19" s="7"/>
      <c r="V19" s="6"/>
      <c r="W19" s="6"/>
      <c r="AD19" s="5"/>
      <c r="AE19" s="5"/>
      <c r="AF19" s="6"/>
      <c r="AG19" s="6"/>
      <c r="AH19" s="7"/>
      <c r="AI19" s="6"/>
      <c r="AJ19" s="6"/>
      <c r="AQ19" s="5"/>
      <c r="AR19" s="5"/>
      <c r="AS19" s="6"/>
      <c r="AT19" s="6"/>
      <c r="AU19" s="7"/>
      <c r="AV19" s="6"/>
      <c r="AW19" s="6"/>
      <c r="BD19" s="5"/>
      <c r="BE19" s="5"/>
      <c r="BF19" s="6"/>
      <c r="BG19" s="6"/>
      <c r="BH19" s="7"/>
      <c r="BI19" s="6"/>
      <c r="BJ19" s="6"/>
    </row>
    <row r="20" spans="1:132" x14ac:dyDescent="0.35">
      <c r="A20" s="2"/>
      <c r="D20" s="5"/>
      <c r="E20" s="5"/>
      <c r="F20" s="6"/>
      <c r="G20" s="6"/>
      <c r="H20" s="7"/>
      <c r="I20" s="6"/>
      <c r="J20" s="6"/>
      <c r="Q20" s="5"/>
      <c r="R20" s="5"/>
      <c r="S20" s="6"/>
      <c r="T20" s="6"/>
      <c r="U20" s="7"/>
      <c r="V20" s="6"/>
      <c r="W20" s="6"/>
      <c r="AD20" s="5"/>
      <c r="AE20" s="5"/>
      <c r="AF20" s="6"/>
      <c r="AG20" s="6"/>
      <c r="AH20" s="7"/>
      <c r="AI20" s="6"/>
      <c r="AJ20" s="6"/>
      <c r="AQ20" s="5"/>
      <c r="AR20" s="5"/>
      <c r="AS20" s="6"/>
      <c r="AT20" s="6"/>
      <c r="AU20" s="7"/>
      <c r="AV20" s="6"/>
      <c r="AW20" s="6"/>
      <c r="BD20" s="5"/>
      <c r="BE20" s="5"/>
      <c r="BF20" s="6"/>
      <c r="BG20" s="6"/>
      <c r="BH20" s="7"/>
      <c r="BI20" s="6"/>
      <c r="BJ20" s="6"/>
    </row>
    <row r="21" spans="1:132" x14ac:dyDescent="0.35">
      <c r="A21" s="2"/>
      <c r="B21" s="101" t="s">
        <v>63</v>
      </c>
      <c r="D21" s="5"/>
      <c r="E21" s="5"/>
      <c r="F21" s="6"/>
      <c r="G21" s="6"/>
      <c r="H21" s="7"/>
      <c r="I21" s="6"/>
      <c r="J21" s="6"/>
      <c r="Q21" s="5"/>
      <c r="R21" s="5"/>
      <c r="S21" s="6"/>
      <c r="T21" s="6"/>
      <c r="U21" s="7"/>
      <c r="V21" s="6"/>
      <c r="W21" s="6"/>
      <c r="AD21" s="5"/>
      <c r="AE21" s="5"/>
      <c r="AF21" s="6"/>
      <c r="AG21" s="6"/>
      <c r="AH21" s="7"/>
      <c r="AI21" s="6"/>
      <c r="AJ21" s="6"/>
      <c r="AQ21" s="5"/>
      <c r="AR21" s="5"/>
      <c r="AS21" s="6"/>
      <c r="AT21" s="6"/>
      <c r="AU21" s="7"/>
      <c r="AV21" s="6"/>
      <c r="AW21" s="6"/>
      <c r="BD21" s="5"/>
      <c r="BE21" s="5"/>
      <c r="BF21" s="6"/>
      <c r="BG21" s="6"/>
      <c r="BH21" s="7"/>
      <c r="BI21" s="6"/>
      <c r="BJ21" s="6"/>
    </row>
    <row r="22" spans="1:132" x14ac:dyDescent="0.35">
      <c r="A22" s="2"/>
      <c r="B22" s="101" t="s">
        <v>64</v>
      </c>
      <c r="D22" s="5"/>
      <c r="E22" s="5"/>
      <c r="F22" s="6"/>
      <c r="G22" s="6"/>
      <c r="H22" s="7"/>
      <c r="I22" s="6"/>
      <c r="J22" s="6"/>
      <c r="Q22" s="5"/>
      <c r="R22" s="5"/>
      <c r="S22" s="6"/>
      <c r="T22" s="6"/>
      <c r="U22" s="7"/>
      <c r="V22" s="6"/>
      <c r="W22" s="6"/>
      <c r="AD22" s="5"/>
      <c r="AE22" s="5"/>
      <c r="AF22" s="6"/>
      <c r="AG22" s="6"/>
      <c r="AH22" s="7"/>
      <c r="AI22" s="6"/>
      <c r="AJ22" s="6"/>
      <c r="AQ22" s="5"/>
      <c r="AR22" s="5"/>
      <c r="AS22" s="6"/>
      <c r="AT22" s="6"/>
      <c r="AU22" s="7"/>
      <c r="AV22" s="6"/>
      <c r="AW22" s="6"/>
      <c r="BD22" s="5"/>
      <c r="BE22" s="5"/>
      <c r="BF22" s="6"/>
      <c r="BG22" s="6"/>
      <c r="BH22" s="7"/>
      <c r="BI22" s="6"/>
      <c r="BJ22" s="6"/>
    </row>
    <row r="23" spans="1:132" x14ac:dyDescent="0.35">
      <c r="A23" s="2"/>
      <c r="B23" s="101" t="s">
        <v>65</v>
      </c>
      <c r="D23" s="5"/>
      <c r="E23" s="5"/>
      <c r="F23" s="6"/>
      <c r="G23" s="6"/>
      <c r="H23" s="7"/>
      <c r="I23" s="6"/>
      <c r="J23" s="6"/>
      <c r="Q23" s="5"/>
      <c r="R23" s="5"/>
      <c r="S23" s="6"/>
      <c r="T23" s="6"/>
      <c r="U23" s="7"/>
      <c r="V23" s="6"/>
      <c r="W23" s="6"/>
      <c r="AD23" s="5"/>
      <c r="AE23" s="5"/>
      <c r="AF23" s="6"/>
      <c r="AG23" s="6"/>
      <c r="AH23" s="7"/>
      <c r="AI23" s="6"/>
      <c r="AJ23" s="6"/>
      <c r="AQ23" s="5"/>
      <c r="AR23" s="5"/>
      <c r="AS23" s="6"/>
      <c r="AT23" s="6"/>
      <c r="AU23" s="7"/>
      <c r="AV23" s="6"/>
      <c r="AW23" s="6"/>
      <c r="BD23" s="5"/>
      <c r="BE23" s="5"/>
      <c r="BF23" s="6"/>
      <c r="BG23" s="6"/>
      <c r="BH23" s="7"/>
      <c r="BI23" s="6"/>
      <c r="BJ23" s="6"/>
    </row>
    <row r="24" spans="1:132" x14ac:dyDescent="0.35">
      <c r="A24" s="2"/>
      <c r="B24" s="101" t="s">
        <v>66</v>
      </c>
      <c r="D24" s="5"/>
      <c r="E24" s="5"/>
      <c r="F24" s="6"/>
      <c r="G24" s="6"/>
      <c r="H24" s="7"/>
      <c r="I24" s="6"/>
      <c r="J24" s="6"/>
      <c r="Q24" s="5"/>
      <c r="R24" s="5"/>
      <c r="S24" s="6"/>
      <c r="T24" s="6"/>
      <c r="U24" s="7"/>
      <c r="V24" s="6"/>
      <c r="W24" s="6"/>
      <c r="AD24" s="5"/>
      <c r="AE24" s="5"/>
      <c r="AF24" s="6"/>
      <c r="AG24" s="6"/>
      <c r="AH24" s="7"/>
      <c r="AI24" s="6"/>
      <c r="AJ24" s="6"/>
      <c r="AQ24" s="5"/>
      <c r="AR24" s="5"/>
      <c r="AS24" s="6"/>
      <c r="AT24" s="6"/>
      <c r="AU24" s="7"/>
      <c r="AV24" s="6"/>
      <c r="AW24" s="6"/>
      <c r="BD24" s="5"/>
      <c r="BE24" s="5"/>
      <c r="BF24" s="6"/>
      <c r="BG24" s="6"/>
      <c r="BH24" s="7"/>
      <c r="BI24" s="6"/>
      <c r="BJ24" s="6"/>
    </row>
    <row r="25" spans="1:132" x14ac:dyDescent="0.35">
      <c r="A25" s="2"/>
      <c r="B25" s="6"/>
      <c r="D25" s="5"/>
      <c r="E25" s="5"/>
      <c r="F25" s="6"/>
      <c r="G25" s="6"/>
      <c r="H25" s="7"/>
      <c r="I25" s="6"/>
      <c r="J25" s="6"/>
      <c r="Q25" s="5"/>
      <c r="R25" s="5"/>
      <c r="S25" s="6"/>
      <c r="T25" s="6"/>
      <c r="U25" s="7"/>
      <c r="V25" s="6"/>
      <c r="W25" s="6"/>
      <c r="AD25" s="5"/>
      <c r="AE25" s="5"/>
      <c r="AF25" s="6"/>
      <c r="AG25" s="6"/>
      <c r="AH25" s="7"/>
      <c r="AI25" s="6"/>
      <c r="AJ25" s="6"/>
      <c r="AQ25" s="5"/>
      <c r="AR25" s="5"/>
      <c r="AS25" s="6"/>
      <c r="AT25" s="6"/>
      <c r="AU25" s="7"/>
      <c r="AV25" s="6"/>
      <c r="AW25" s="6"/>
      <c r="BD25" s="5"/>
      <c r="BE25" s="5"/>
      <c r="BF25" s="6"/>
      <c r="BG25" s="6"/>
      <c r="BH25" s="7"/>
      <c r="BI25" s="6"/>
      <c r="BJ25" s="6"/>
    </row>
    <row r="26" spans="1:132" x14ac:dyDescent="0.35">
      <c r="A26" s="16"/>
      <c r="B26" s="16"/>
      <c r="C26" s="105"/>
      <c r="D26" s="106"/>
      <c r="E26" s="178"/>
      <c r="F26" s="205" t="s">
        <v>7</v>
      </c>
      <c r="G26" s="205"/>
      <c r="H26" s="177"/>
      <c r="I26" s="177"/>
      <c r="J26" s="177"/>
      <c r="K26" s="107"/>
      <c r="L26" s="208" t="s">
        <v>243</v>
      </c>
      <c r="M26" s="209"/>
      <c r="N26" s="210" t="s">
        <v>244</v>
      </c>
      <c r="O26" s="211"/>
      <c r="P26" s="105"/>
      <c r="Q26" s="106"/>
      <c r="R26" s="178"/>
      <c r="S26" s="205" t="s">
        <v>7</v>
      </c>
      <c r="T26" s="205"/>
      <c r="U26" s="177"/>
      <c r="V26" s="177"/>
      <c r="W26" s="177"/>
      <c r="X26" s="107"/>
      <c r="Y26" s="208" t="s">
        <v>243</v>
      </c>
      <c r="Z26" s="209"/>
      <c r="AA26" s="210" t="s">
        <v>244</v>
      </c>
      <c r="AB26" s="211"/>
      <c r="AC26" s="105"/>
      <c r="AD26" s="106"/>
      <c r="AE26" s="178"/>
      <c r="AF26" s="205" t="s">
        <v>7</v>
      </c>
      <c r="AG26" s="205"/>
      <c r="AH26" s="177"/>
      <c r="AI26" s="177"/>
      <c r="AJ26" s="177"/>
      <c r="AK26" s="107"/>
      <c r="AL26" s="208" t="s">
        <v>243</v>
      </c>
      <c r="AM26" s="209"/>
      <c r="AN26" s="210" t="s">
        <v>244</v>
      </c>
      <c r="AO26" s="211"/>
      <c r="AP26" s="105"/>
      <c r="AQ26" s="106"/>
      <c r="AR26" s="178"/>
      <c r="AS26" s="205" t="s">
        <v>7</v>
      </c>
      <c r="AT26" s="205"/>
      <c r="AU26" s="177"/>
      <c r="AV26" s="177"/>
      <c r="AW26" s="177"/>
      <c r="AX26" s="107"/>
      <c r="AY26" s="208" t="s">
        <v>243</v>
      </c>
      <c r="AZ26" s="209"/>
      <c r="BA26" s="210" t="s">
        <v>244</v>
      </c>
      <c r="BB26" s="211"/>
      <c r="BC26" s="105"/>
      <c r="BD26" s="105"/>
      <c r="BE26" s="178" t="s">
        <v>6</v>
      </c>
      <c r="BF26" s="205" t="s">
        <v>7</v>
      </c>
      <c r="BG26" s="205"/>
      <c r="BH26" s="177" t="s">
        <v>8</v>
      </c>
      <c r="BI26" s="177" t="s">
        <v>9</v>
      </c>
      <c r="BJ26" s="177" t="s">
        <v>10</v>
      </c>
      <c r="BK26" s="107"/>
      <c r="BL26" s="208" t="s">
        <v>243</v>
      </c>
      <c r="BM26" s="209"/>
      <c r="BN26" s="210" t="s">
        <v>244</v>
      </c>
      <c r="BO26" s="211"/>
      <c r="BP26" s="207" t="s">
        <v>11</v>
      </c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7"/>
      <c r="CC26" s="207"/>
      <c r="CD26" s="207"/>
      <c r="CE26" s="207"/>
      <c r="CF26" s="207"/>
      <c r="CG26" s="207"/>
      <c r="CH26" s="207"/>
      <c r="CI26" s="207"/>
      <c r="CJ26" s="106"/>
      <c r="CK26" s="206">
        <v>44377</v>
      </c>
      <c r="CL26" s="206"/>
      <c r="CM26" s="206">
        <v>44408</v>
      </c>
      <c r="CN26" s="206"/>
      <c r="CO26" s="206">
        <v>44439</v>
      </c>
      <c r="CP26" s="206"/>
      <c r="CQ26" s="206">
        <v>44469</v>
      </c>
      <c r="CR26" s="206"/>
      <c r="CS26" s="206">
        <v>44500</v>
      </c>
      <c r="CT26" s="206"/>
      <c r="CU26" s="206">
        <v>44530</v>
      </c>
      <c r="CV26" s="206"/>
      <c r="CW26" s="206">
        <v>44561</v>
      </c>
      <c r="CX26" s="206"/>
      <c r="CY26" s="206">
        <v>44592</v>
      </c>
      <c r="CZ26" s="206"/>
      <c r="DA26" s="206">
        <v>44620</v>
      </c>
      <c r="DB26" s="206"/>
      <c r="DC26" s="206">
        <v>44651</v>
      </c>
      <c r="DD26" s="206"/>
      <c r="DE26" s="206">
        <v>44681</v>
      </c>
      <c r="DF26" s="206"/>
      <c r="DG26" s="206">
        <v>44712</v>
      </c>
      <c r="DH26" s="206"/>
      <c r="DI26" s="206">
        <v>44742</v>
      </c>
      <c r="DJ26" s="206"/>
      <c r="DK26" s="206">
        <v>44773</v>
      </c>
      <c r="DL26" s="206"/>
      <c r="DM26" s="206">
        <v>44804</v>
      </c>
      <c r="DN26" s="206"/>
      <c r="DO26" s="206">
        <v>44834</v>
      </c>
      <c r="DP26" s="206"/>
      <c r="DQ26" s="206">
        <v>44865</v>
      </c>
      <c r="DR26" s="206"/>
      <c r="DS26" s="206">
        <v>44895</v>
      </c>
      <c r="DT26" s="206"/>
      <c r="DU26" s="207" t="s">
        <v>30</v>
      </c>
      <c r="DV26" s="207"/>
      <c r="DW26" s="207" t="s">
        <v>31</v>
      </c>
      <c r="DX26" s="207"/>
      <c r="DY26" s="154"/>
    </row>
    <row r="27" spans="1:132" s="113" customFormat="1" ht="42.65" customHeight="1" x14ac:dyDescent="0.35">
      <c r="A27" s="108" t="s">
        <v>32</v>
      </c>
      <c r="B27" s="16" t="s">
        <v>67</v>
      </c>
      <c r="C27" s="22" t="str">
        <f>C8</f>
        <v>LOE/ #</v>
      </c>
      <c r="D27" s="22" t="str">
        <f t="shared" ref="D27:BO27" si="26">D8</f>
        <v>UNIT COST
(Excluding VAT)</v>
      </c>
      <c r="E27" s="22" t="str">
        <f t="shared" si="26"/>
        <v>No of units</v>
      </c>
      <c r="F27" s="22" t="str">
        <f t="shared" si="26"/>
        <v>% of WorldFish</v>
      </c>
      <c r="G27" s="22" t="str">
        <f t="shared" si="26"/>
        <v>% of Grantee</v>
      </c>
      <c r="H27" s="22" t="str">
        <f t="shared" si="26"/>
        <v>Total</v>
      </c>
      <c r="I27" s="22" t="str">
        <f t="shared" si="26"/>
        <v>FtF BAA</v>
      </c>
      <c r="J27" s="22" t="str">
        <f t="shared" si="26"/>
        <v>Grantee</v>
      </c>
      <c r="K27" s="22" t="str">
        <f t="shared" si="26"/>
        <v>Remarks &amp; Budget Note</v>
      </c>
      <c r="L27" s="22" t="str">
        <f t="shared" si="26"/>
        <v>Cash</v>
      </c>
      <c r="M27" s="22" t="str">
        <f t="shared" si="26"/>
        <v>Kind</v>
      </c>
      <c r="N27" s="22" t="str">
        <f t="shared" si="26"/>
        <v>Cash</v>
      </c>
      <c r="O27" s="22" t="str">
        <f t="shared" si="26"/>
        <v>Kind</v>
      </c>
      <c r="P27" s="22" t="str">
        <f t="shared" si="26"/>
        <v>LOE/ #</v>
      </c>
      <c r="Q27" s="22" t="str">
        <f t="shared" si="26"/>
        <v>UNIT COST
(Excluding VAT)</v>
      </c>
      <c r="R27" s="22" t="str">
        <f t="shared" si="26"/>
        <v>No of units</v>
      </c>
      <c r="S27" s="22" t="str">
        <f t="shared" si="26"/>
        <v>% of WorldFish</v>
      </c>
      <c r="T27" s="22" t="str">
        <f t="shared" si="26"/>
        <v>% of Grantee</v>
      </c>
      <c r="U27" s="22" t="str">
        <f t="shared" si="26"/>
        <v>Total</v>
      </c>
      <c r="V27" s="22" t="str">
        <f t="shared" si="26"/>
        <v>FtF BAA</v>
      </c>
      <c r="W27" s="22" t="str">
        <f t="shared" si="26"/>
        <v>Grantee</v>
      </c>
      <c r="X27" s="22" t="str">
        <f t="shared" si="26"/>
        <v>Remarks &amp; Budget Note</v>
      </c>
      <c r="Y27" s="22" t="str">
        <f t="shared" si="26"/>
        <v>Cash</v>
      </c>
      <c r="Z27" s="22" t="str">
        <f t="shared" si="26"/>
        <v>Kind</v>
      </c>
      <c r="AA27" s="22" t="str">
        <f t="shared" si="26"/>
        <v>Cash</v>
      </c>
      <c r="AB27" s="22" t="str">
        <f t="shared" si="26"/>
        <v>Kind</v>
      </c>
      <c r="AC27" s="22" t="str">
        <f t="shared" si="26"/>
        <v>LOE/ #</v>
      </c>
      <c r="AD27" s="22" t="str">
        <f t="shared" si="26"/>
        <v>UNIT COST
(Excluding VAT)</v>
      </c>
      <c r="AE27" s="22" t="str">
        <f t="shared" si="26"/>
        <v>No of units</v>
      </c>
      <c r="AF27" s="22" t="str">
        <f t="shared" si="26"/>
        <v>% of WorldFish</v>
      </c>
      <c r="AG27" s="22" t="str">
        <f t="shared" si="26"/>
        <v>% of Grantee</v>
      </c>
      <c r="AH27" s="22" t="str">
        <f t="shared" si="26"/>
        <v>Total</v>
      </c>
      <c r="AI27" s="22" t="str">
        <f t="shared" si="26"/>
        <v>FtF BAA</v>
      </c>
      <c r="AJ27" s="22" t="str">
        <f t="shared" si="26"/>
        <v>Grantee</v>
      </c>
      <c r="AK27" s="22" t="str">
        <f t="shared" si="26"/>
        <v>Remarks &amp; Budget Note</v>
      </c>
      <c r="AL27" s="22" t="str">
        <f t="shared" si="26"/>
        <v>Cash</v>
      </c>
      <c r="AM27" s="22" t="str">
        <f t="shared" si="26"/>
        <v>Kind</v>
      </c>
      <c r="AN27" s="22" t="str">
        <f t="shared" si="26"/>
        <v>Cash</v>
      </c>
      <c r="AO27" s="22" t="str">
        <f t="shared" si="26"/>
        <v>Kind</v>
      </c>
      <c r="AP27" s="22" t="str">
        <f t="shared" si="26"/>
        <v>LOE/ #</v>
      </c>
      <c r="AQ27" s="22" t="str">
        <f t="shared" si="26"/>
        <v>UNIT COST
(Excluding VAT)</v>
      </c>
      <c r="AR27" s="22" t="str">
        <f t="shared" si="26"/>
        <v>No of units</v>
      </c>
      <c r="AS27" s="22" t="str">
        <f t="shared" si="26"/>
        <v>% of WorldFish</v>
      </c>
      <c r="AT27" s="22" t="str">
        <f t="shared" si="26"/>
        <v>% of Grantee</v>
      </c>
      <c r="AU27" s="22" t="str">
        <f t="shared" si="26"/>
        <v>Total</v>
      </c>
      <c r="AV27" s="22" t="str">
        <f t="shared" si="26"/>
        <v>FtF BAA</v>
      </c>
      <c r="AW27" s="22" t="str">
        <f t="shared" si="26"/>
        <v>Grantee</v>
      </c>
      <c r="AX27" s="22" t="str">
        <f t="shared" si="26"/>
        <v>Remarks &amp; Budget Note</v>
      </c>
      <c r="AY27" s="22" t="str">
        <f t="shared" si="26"/>
        <v>Cash</v>
      </c>
      <c r="AZ27" s="22" t="str">
        <f t="shared" si="26"/>
        <v>Kind</v>
      </c>
      <c r="BA27" s="22" t="str">
        <f t="shared" si="26"/>
        <v>Cash</v>
      </c>
      <c r="BB27" s="22" t="str">
        <f t="shared" si="26"/>
        <v>Kind</v>
      </c>
      <c r="BC27" s="22" t="str">
        <f t="shared" si="26"/>
        <v>LOE/ #</v>
      </c>
      <c r="BD27" s="22" t="str">
        <f t="shared" si="26"/>
        <v>UNIT COST
(Excluding VAT)</v>
      </c>
      <c r="BE27" s="22" t="str">
        <f t="shared" si="26"/>
        <v>No of units</v>
      </c>
      <c r="BF27" s="22" t="str">
        <f t="shared" si="26"/>
        <v>% of WorldFish</v>
      </c>
      <c r="BG27" s="22" t="str">
        <f t="shared" si="26"/>
        <v>% of Grantee</v>
      </c>
      <c r="BH27" s="22" t="str">
        <f t="shared" si="26"/>
        <v>Total</v>
      </c>
      <c r="BI27" s="22" t="str">
        <f t="shared" si="26"/>
        <v>FtF BAA</v>
      </c>
      <c r="BJ27" s="22" t="str">
        <f t="shared" si="26"/>
        <v>Grantee</v>
      </c>
      <c r="BK27" s="22" t="str">
        <f t="shared" si="26"/>
        <v>Remarks &amp; Budget Note</v>
      </c>
      <c r="BL27" s="22" t="str">
        <f t="shared" si="26"/>
        <v>Cash</v>
      </c>
      <c r="BM27" s="22" t="str">
        <f t="shared" si="26"/>
        <v>Kind</v>
      </c>
      <c r="BN27" s="22" t="str">
        <f t="shared" si="26"/>
        <v>Cash</v>
      </c>
      <c r="BO27" s="22" t="str">
        <f t="shared" si="26"/>
        <v>Kind</v>
      </c>
      <c r="BP27" s="110">
        <v>44377</v>
      </c>
      <c r="BQ27" s="110">
        <v>44408</v>
      </c>
      <c r="BR27" s="110">
        <v>44439</v>
      </c>
      <c r="BS27" s="110">
        <v>44469</v>
      </c>
      <c r="BT27" s="110">
        <v>44500</v>
      </c>
      <c r="BU27" s="110">
        <v>44530</v>
      </c>
      <c r="BV27" s="110">
        <v>44561</v>
      </c>
      <c r="BW27" s="110">
        <v>44592</v>
      </c>
      <c r="BX27" s="110">
        <v>44620</v>
      </c>
      <c r="BY27" s="110">
        <v>44651</v>
      </c>
      <c r="BZ27" s="110">
        <v>44681</v>
      </c>
      <c r="CA27" s="110">
        <v>44712</v>
      </c>
      <c r="CB27" s="110">
        <v>44742</v>
      </c>
      <c r="CC27" s="110">
        <v>44773</v>
      </c>
      <c r="CD27" s="110">
        <v>44804</v>
      </c>
      <c r="CE27" s="110">
        <v>44834</v>
      </c>
      <c r="CF27" s="23" t="s">
        <v>28</v>
      </c>
      <c r="CG27" s="23" t="s">
        <v>29</v>
      </c>
      <c r="CH27" s="22" t="s">
        <v>42</v>
      </c>
      <c r="CI27" s="111" t="s">
        <v>31</v>
      </c>
      <c r="CJ27" s="112" t="s">
        <v>43</v>
      </c>
      <c r="CK27" s="23" t="str">
        <f>BI26</f>
        <v>WorldFish</v>
      </c>
      <c r="CL27" s="23" t="str">
        <f>BJ26</f>
        <v>Sub-Grantee</v>
      </c>
      <c r="CM27" s="23" t="str">
        <f>CK27</f>
        <v>WorldFish</v>
      </c>
      <c r="CN27" s="23" t="str">
        <f>CL27</f>
        <v>Sub-Grantee</v>
      </c>
      <c r="CO27" s="23" t="str">
        <f t="shared" ref="CO27:DX27" si="27">CM27</f>
        <v>WorldFish</v>
      </c>
      <c r="CP27" s="23" t="str">
        <f t="shared" si="27"/>
        <v>Sub-Grantee</v>
      </c>
      <c r="CQ27" s="23" t="str">
        <f t="shared" si="27"/>
        <v>WorldFish</v>
      </c>
      <c r="CR27" s="23" t="str">
        <f t="shared" si="27"/>
        <v>Sub-Grantee</v>
      </c>
      <c r="CS27" s="23" t="str">
        <f t="shared" si="27"/>
        <v>WorldFish</v>
      </c>
      <c r="CT27" s="23" t="str">
        <f t="shared" si="27"/>
        <v>Sub-Grantee</v>
      </c>
      <c r="CU27" s="23" t="str">
        <f t="shared" si="27"/>
        <v>WorldFish</v>
      </c>
      <c r="CV27" s="23" t="str">
        <f t="shared" si="27"/>
        <v>Sub-Grantee</v>
      </c>
      <c r="CW27" s="23" t="str">
        <f t="shared" si="27"/>
        <v>WorldFish</v>
      </c>
      <c r="CX27" s="23" t="str">
        <f t="shared" si="27"/>
        <v>Sub-Grantee</v>
      </c>
      <c r="CY27" s="23" t="str">
        <f t="shared" si="27"/>
        <v>WorldFish</v>
      </c>
      <c r="CZ27" s="23" t="str">
        <f t="shared" si="27"/>
        <v>Sub-Grantee</v>
      </c>
      <c r="DA27" s="23" t="str">
        <f t="shared" si="27"/>
        <v>WorldFish</v>
      </c>
      <c r="DB27" s="23" t="str">
        <f t="shared" si="27"/>
        <v>Sub-Grantee</v>
      </c>
      <c r="DC27" s="23" t="str">
        <f t="shared" si="27"/>
        <v>WorldFish</v>
      </c>
      <c r="DD27" s="23" t="str">
        <f t="shared" si="27"/>
        <v>Sub-Grantee</v>
      </c>
      <c r="DE27" s="23" t="str">
        <f t="shared" si="27"/>
        <v>WorldFish</v>
      </c>
      <c r="DF27" s="23" t="str">
        <f t="shared" si="27"/>
        <v>Sub-Grantee</v>
      </c>
      <c r="DG27" s="23" t="str">
        <f t="shared" si="27"/>
        <v>WorldFish</v>
      </c>
      <c r="DH27" s="23" t="str">
        <f t="shared" si="27"/>
        <v>Sub-Grantee</v>
      </c>
      <c r="DI27" s="23" t="str">
        <f t="shared" si="27"/>
        <v>WorldFish</v>
      </c>
      <c r="DJ27" s="23" t="str">
        <f t="shared" si="27"/>
        <v>Sub-Grantee</v>
      </c>
      <c r="DK27" s="23" t="str">
        <f t="shared" si="27"/>
        <v>WorldFish</v>
      </c>
      <c r="DL27" s="23" t="str">
        <f t="shared" si="27"/>
        <v>Sub-Grantee</v>
      </c>
      <c r="DM27" s="23" t="str">
        <f t="shared" si="27"/>
        <v>WorldFish</v>
      </c>
      <c r="DN27" s="23" t="str">
        <f t="shared" si="27"/>
        <v>Sub-Grantee</v>
      </c>
      <c r="DO27" s="23" t="str">
        <f t="shared" si="27"/>
        <v>WorldFish</v>
      </c>
      <c r="DP27" s="23" t="str">
        <f t="shared" si="27"/>
        <v>Sub-Grantee</v>
      </c>
      <c r="DQ27" s="23" t="str">
        <f t="shared" si="27"/>
        <v>WorldFish</v>
      </c>
      <c r="DR27" s="23" t="str">
        <f t="shared" si="27"/>
        <v>Sub-Grantee</v>
      </c>
      <c r="DS27" s="23" t="str">
        <f t="shared" si="27"/>
        <v>WorldFish</v>
      </c>
      <c r="DT27" s="23" t="str">
        <f t="shared" si="27"/>
        <v>Sub-Grantee</v>
      </c>
      <c r="DU27" s="23" t="str">
        <f t="shared" si="27"/>
        <v>WorldFish</v>
      </c>
      <c r="DV27" s="23" t="str">
        <f t="shared" si="27"/>
        <v>Sub-Grantee</v>
      </c>
      <c r="DW27" s="23" t="str">
        <f t="shared" si="27"/>
        <v>WorldFish</v>
      </c>
      <c r="DX27" s="23" t="str">
        <f t="shared" si="27"/>
        <v>Sub-Grantee</v>
      </c>
      <c r="DY27" s="155" t="s">
        <v>251</v>
      </c>
    </row>
    <row r="28" spans="1:132" s="113" customFormat="1" x14ac:dyDescent="0.35">
      <c r="A28" s="115" t="s">
        <v>68</v>
      </c>
      <c r="B28" s="62" t="s">
        <v>45</v>
      </c>
      <c r="C28" s="44"/>
      <c r="D28" s="45"/>
      <c r="E28" s="44"/>
      <c r="F28" s="46"/>
      <c r="G28" s="46"/>
      <c r="H28" s="93">
        <f t="shared" ref="H28:H40" si="28">IFERROR(ROUND((C28*D28*E28),0),0)</f>
        <v>0</v>
      </c>
      <c r="I28" s="93">
        <f t="shared" ref="I28:I40" si="29">IFERROR(ROUND(H28*F28,2),0)</f>
        <v>0</v>
      </c>
      <c r="J28" s="93">
        <f t="shared" ref="J28:J40" si="30">IFERROR(ROUND(H28*G28,2),0)</f>
        <v>0</v>
      </c>
      <c r="K28" s="116"/>
      <c r="L28" s="183"/>
      <c r="M28" s="183"/>
      <c r="N28" s="183"/>
      <c r="O28" s="183"/>
      <c r="P28" s="44"/>
      <c r="Q28" s="45"/>
      <c r="R28" s="44"/>
      <c r="S28" s="46"/>
      <c r="T28" s="46"/>
      <c r="U28" s="93">
        <f t="shared" ref="U28:U40" si="31">IFERROR(ROUND((P28*Q28*R28),0),0)</f>
        <v>0</v>
      </c>
      <c r="V28" s="93">
        <f t="shared" ref="V28:V40" si="32">IFERROR(ROUND(U28*S28,2),0)</f>
        <v>0</v>
      </c>
      <c r="W28" s="93">
        <f t="shared" ref="W28:W40" si="33">IFERROR(ROUND(U28*T28,2),0)</f>
        <v>0</v>
      </c>
      <c r="X28" s="116"/>
      <c r="Y28" s="183"/>
      <c r="Z28" s="183"/>
      <c r="AA28" s="183"/>
      <c r="AB28" s="183"/>
      <c r="AC28" s="44"/>
      <c r="AD28" s="45"/>
      <c r="AE28" s="44"/>
      <c r="AF28" s="46"/>
      <c r="AG28" s="46"/>
      <c r="AH28" s="93">
        <f t="shared" ref="AH28:AH40" si="34">IFERROR(ROUND((AC28*AD28*AE28),0),0)</f>
        <v>0</v>
      </c>
      <c r="AI28" s="93">
        <f t="shared" ref="AI28:AI40" si="35">IFERROR(ROUND(AH28*AF28,2),0)</f>
        <v>0</v>
      </c>
      <c r="AJ28" s="93">
        <f t="shared" ref="AJ28:AJ40" si="36">IFERROR(ROUND(AH28*AG28,2),0)</f>
        <v>0</v>
      </c>
      <c r="AK28" s="116"/>
      <c r="AL28" s="183"/>
      <c r="AM28" s="183"/>
      <c r="AN28" s="183"/>
      <c r="AO28" s="183"/>
      <c r="AP28" s="44"/>
      <c r="AQ28" s="45"/>
      <c r="AR28" s="44"/>
      <c r="AS28" s="46"/>
      <c r="AT28" s="46"/>
      <c r="AU28" s="93">
        <f t="shared" ref="AU28:AU40" si="37">IFERROR(ROUND((AP28*AQ28*AR28),0),0)</f>
        <v>0</v>
      </c>
      <c r="AV28" s="93">
        <f t="shared" ref="AV28:AV40" si="38">IFERROR(ROUND(AU28*AS28,2),0)</f>
        <v>0</v>
      </c>
      <c r="AW28" s="93">
        <f t="shared" ref="AW28:AW40" si="39">IFERROR(ROUND(AU28*AT28,2),0)</f>
        <v>0</v>
      </c>
      <c r="AX28" s="116"/>
      <c r="AY28" s="183"/>
      <c r="AZ28" s="183"/>
      <c r="BA28" s="183"/>
      <c r="BB28" s="183"/>
      <c r="BC28" s="94">
        <f>IFERROR(ROUND(AVERAGE(P28,AC28,AP28),2),0)</f>
        <v>0</v>
      </c>
      <c r="BD28" s="44">
        <f>IFERROR(ROUND(AVERAGE(Q28,AD28,AQ28),2),0)</f>
        <v>0</v>
      </c>
      <c r="BE28" s="45">
        <f>IFERROR(ROUND(R28+AE28+AR28,2),0)</f>
        <v>0</v>
      </c>
      <c r="BF28" s="94">
        <f t="shared" ref="BF28:BG28" si="40">IFERROR(ROUND(AVERAGE(S28,AF28,AS28),2),0)</f>
        <v>0</v>
      </c>
      <c r="BG28" s="94">
        <f t="shared" si="40"/>
        <v>0</v>
      </c>
      <c r="BH28" s="93">
        <f>IFERROR(ROUND(U28+AH28+AU28,2),0)</f>
        <v>0</v>
      </c>
      <c r="BI28" s="93">
        <f t="shared" ref="BI28:BO28" si="41">IFERROR(ROUND(V28+AI28+AV28,2),0)</f>
        <v>0</v>
      </c>
      <c r="BJ28" s="93">
        <f t="shared" si="41"/>
        <v>0</v>
      </c>
      <c r="BK28" s="93">
        <f t="shared" si="41"/>
        <v>0</v>
      </c>
      <c r="BL28" s="93">
        <f t="shared" si="41"/>
        <v>0</v>
      </c>
      <c r="BM28" s="93">
        <f t="shared" si="41"/>
        <v>0</v>
      </c>
      <c r="BN28" s="93">
        <f t="shared" si="41"/>
        <v>0</v>
      </c>
      <c r="BO28" s="93">
        <f t="shared" si="41"/>
        <v>0</v>
      </c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17"/>
      <c r="CG28" s="117"/>
      <c r="CH28" s="99">
        <f>ROUND(SUM(BP28:CG28),2)</f>
        <v>0</v>
      </c>
      <c r="CI28" s="99">
        <f>IFERROR(ROUND(BE28-CH28,2),0)</f>
        <v>0</v>
      </c>
      <c r="CJ28" s="118"/>
      <c r="CK28" s="117">
        <f>IFERROR(ROUND(((($BD28*$BP28)*$BC28)*$BF28),0),0)</f>
        <v>0</v>
      </c>
      <c r="CL28" s="117">
        <f>IFERROR(ROUND(((($BD28*$BP28)*$BC28)*$BG28),0),0)</f>
        <v>0</v>
      </c>
      <c r="CM28" s="117">
        <f>IFERROR(ROUND(((($BD28*$BQ28)*$BC28)*$BF28),0),0)</f>
        <v>0</v>
      </c>
      <c r="CN28" s="117">
        <f>IFERROR(ROUND(((($BD28*$BQ28)*$BC28)*$BG28),0),0)</f>
        <v>0</v>
      </c>
      <c r="CO28" s="117">
        <f>IFERROR(ROUND(((($BD28*$BR28)*$BC28)*$BF28),0),0)</f>
        <v>0</v>
      </c>
      <c r="CP28" s="117">
        <f>IFERROR(ROUND(((($BD28*$BR28)*$BC28)*$BG28),0),0)</f>
        <v>0</v>
      </c>
      <c r="CQ28" s="117">
        <f>IFERROR(ROUND(((($BD28*$BS28)*$BC28)*$BF28),0),0)</f>
        <v>0</v>
      </c>
      <c r="CR28" s="117">
        <f>IFERROR(ROUND(((($BD28*$BS28)*$BC28)*$BG28),0),0)</f>
        <v>0</v>
      </c>
      <c r="CS28" s="117">
        <f>IFERROR(ROUND(((($BD28*$BT28)*$BC28)*$BF28),0),0)</f>
        <v>0</v>
      </c>
      <c r="CT28" s="117">
        <f>IFERROR(ROUND(((($BD28*$BT28)*$BC28)*$BG28),0),0)</f>
        <v>0</v>
      </c>
      <c r="CU28" s="117">
        <f>IFERROR(ROUND(((($BD28*$BU28)*$BC28)*$BF28),0),0)</f>
        <v>0</v>
      </c>
      <c r="CV28" s="117">
        <f>IFERROR(ROUND(((($BD28*$BU28)*$BC28)*$BG28),0),0)</f>
        <v>0</v>
      </c>
      <c r="CW28" s="117">
        <f>IFERROR(ROUND(((($BD28*$BV28)*$BC28)*$BF28),0),0)</f>
        <v>0</v>
      </c>
      <c r="CX28" s="117">
        <f>IFERROR(ROUND(((($BD28*$BV28)*$BC28)*$BG28),0),0)</f>
        <v>0</v>
      </c>
      <c r="CY28" s="117">
        <f>IFERROR(ROUND(((($BD28*$BW28)*$BC28)*$BF28),0),0)</f>
        <v>0</v>
      </c>
      <c r="CZ28" s="117">
        <f>IFERROR(ROUND(((($BD28*$BW28)*$BC28)*$BG28),0),0)</f>
        <v>0</v>
      </c>
      <c r="DA28" s="117">
        <f>IFERROR(ROUND(((($BD28*$BX28)*$BC28)*$BF28),0),0)</f>
        <v>0</v>
      </c>
      <c r="DB28" s="117">
        <f>IFERROR(ROUND(((($BD28*$BX28)*$BC28)*$BG28),0),0)</f>
        <v>0</v>
      </c>
      <c r="DC28" s="117">
        <f>IFERROR(ROUND(((($BD28*$BY28)*$BC28)*$BF28),0),0)</f>
        <v>0</v>
      </c>
      <c r="DD28" s="117">
        <f>IFERROR(ROUND(((($BD28*$BY28)*$BC28)*$BG28),0),0)</f>
        <v>0</v>
      </c>
      <c r="DE28" s="117">
        <f>IFERROR(ROUND(((($BD28*$BZ28)*$BC28)*$BF28),0),0)</f>
        <v>0</v>
      </c>
      <c r="DF28" s="117">
        <f>IFERROR(ROUND(((($BD28*$BZ28)*$BC28)*$BG28),0),0)</f>
        <v>0</v>
      </c>
      <c r="DG28" s="117">
        <f>IFERROR(ROUND(((($BD28*$CA28)*$BC28)*$BF28),0),0)</f>
        <v>0</v>
      </c>
      <c r="DH28" s="117">
        <f>IFERROR(ROUND(((($BD28*$CA28)*$BC28)*$BG28),0),0)</f>
        <v>0</v>
      </c>
      <c r="DI28" s="117">
        <f>IFERROR(ROUND(((($BD28*$CB28)*$BC28)*$BF28),0),0)</f>
        <v>0</v>
      </c>
      <c r="DJ28" s="117">
        <f>IFERROR(ROUND(((($BD28*$CB28)*$BC28)*$BG28),0),0)</f>
        <v>0</v>
      </c>
      <c r="DK28" s="117">
        <f>IFERROR(ROUND(((($BD28*$CC28)*$BC28)*$BF28),0),0)</f>
        <v>0</v>
      </c>
      <c r="DL28" s="117">
        <f>IFERROR(ROUND(((($BD28*$CC28)*$BC28)*$BG28),0),0)</f>
        <v>0</v>
      </c>
      <c r="DM28" s="117">
        <f>IFERROR(ROUND(((($BD28*$CD28)*$BC28)*$BF28),0),0)</f>
        <v>0</v>
      </c>
      <c r="DN28" s="117">
        <f>IFERROR(ROUND(((($BD28*$CD28)*$BC28)*$BG28),0),0)</f>
        <v>0</v>
      </c>
      <c r="DO28" s="117">
        <f>IFERROR(ROUND(((($BD28*$CE28)*$BC28)*$BF28),0),0)</f>
        <v>0</v>
      </c>
      <c r="DP28" s="117">
        <f>IFERROR(ROUND(((($BD28*$CE28)*$BC28)*$BG28),0),0)</f>
        <v>0</v>
      </c>
      <c r="DQ28" s="117">
        <f>IFERROR(ROUND(((($BD28*$CF28)*$BC28)*$BF28),0),0)</f>
        <v>0</v>
      </c>
      <c r="DR28" s="117">
        <f>IFERROR(ROUND(((($BD28*$CF28)*$BC28)*$BG28),0),0)</f>
        <v>0</v>
      </c>
      <c r="DS28" s="117">
        <f>IFERROR(ROUND(((($BD28*$CG28)*$BC28)*$BF28),0),0)</f>
        <v>0</v>
      </c>
      <c r="DT28" s="117">
        <f>IFERROR(ROUND(((($BD28*$CG28)*$BC28)*$BG28),0),0)</f>
        <v>0</v>
      </c>
      <c r="DU28" s="118">
        <f>ROUND(CK28+CM28+CO28+CQ28+CS28+CU28+CW28+CY28+DA28+DC28+DE28+DG28+DI28+DK28+DM28+DO28+DQ28+DS28,0)</f>
        <v>0</v>
      </c>
      <c r="DV28" s="118">
        <f>ROUND(CL28+CN28+CP28+CR28+CT28+CV28+CX28+CZ28+DB28+DD28+DF28+DH28+DJ28+DL28+DN28+DP28+DR28+DT28,0)</f>
        <v>0</v>
      </c>
      <c r="DW28" s="118">
        <f>IFERROR(ROUND(DU28-BI28,2),0)</f>
        <v>0</v>
      </c>
      <c r="DX28" s="118">
        <f>IFERROR(ROUND(DV28-BJ28,2),0)</f>
        <v>0</v>
      </c>
      <c r="DY28" s="157"/>
      <c r="EB28" s="175"/>
    </row>
    <row r="29" spans="1:132" x14ac:dyDescent="0.35">
      <c r="A29" s="29" t="s">
        <v>69</v>
      </c>
      <c r="B29" s="63" t="s">
        <v>70</v>
      </c>
      <c r="C29" s="95"/>
      <c r="D29" s="96"/>
      <c r="E29" s="31"/>
      <c r="F29" s="97"/>
      <c r="G29" s="55"/>
      <c r="H29" s="47">
        <f t="shared" si="28"/>
        <v>0</v>
      </c>
      <c r="I29" s="47">
        <f t="shared" si="29"/>
        <v>0</v>
      </c>
      <c r="J29" s="47">
        <f t="shared" si="30"/>
        <v>0</v>
      </c>
      <c r="K29" s="119"/>
      <c r="L29" s="184"/>
      <c r="M29" s="184"/>
      <c r="N29" s="184"/>
      <c r="O29" s="184"/>
      <c r="P29" s="95">
        <v>0.1</v>
      </c>
      <c r="Q29" s="96">
        <v>75000</v>
      </c>
      <c r="R29" s="31">
        <v>8</v>
      </c>
      <c r="S29" s="97">
        <v>1</v>
      </c>
      <c r="T29" s="55"/>
      <c r="U29" s="47">
        <f t="shared" si="31"/>
        <v>60000</v>
      </c>
      <c r="V29" s="47">
        <f t="shared" si="32"/>
        <v>60000</v>
      </c>
      <c r="W29" s="47">
        <f t="shared" si="33"/>
        <v>0</v>
      </c>
      <c r="X29" s="119"/>
      <c r="Y29" s="184"/>
      <c r="Z29" s="184"/>
      <c r="AA29" s="184"/>
      <c r="AB29" s="184"/>
      <c r="AC29" s="95">
        <v>0.1</v>
      </c>
      <c r="AD29" s="96">
        <v>75000</v>
      </c>
      <c r="AE29" s="31">
        <v>4</v>
      </c>
      <c r="AF29" s="97">
        <v>1</v>
      </c>
      <c r="AG29" s="55"/>
      <c r="AH29" s="47">
        <f t="shared" si="34"/>
        <v>30000</v>
      </c>
      <c r="AI29" s="47">
        <f t="shared" si="35"/>
        <v>30000</v>
      </c>
      <c r="AJ29" s="47">
        <f t="shared" si="36"/>
        <v>0</v>
      </c>
      <c r="AK29" s="119"/>
      <c r="AL29" s="184"/>
      <c r="AM29" s="184"/>
      <c r="AN29" s="184"/>
      <c r="AO29" s="184"/>
      <c r="AP29" s="95">
        <v>0.1</v>
      </c>
      <c r="AQ29" s="96">
        <v>75000</v>
      </c>
      <c r="AR29" s="31">
        <v>4</v>
      </c>
      <c r="AS29" s="97">
        <v>1</v>
      </c>
      <c r="AT29" s="55"/>
      <c r="AU29" s="47">
        <f t="shared" si="37"/>
        <v>30000</v>
      </c>
      <c r="AV29" s="47">
        <f t="shared" si="38"/>
        <v>30000</v>
      </c>
      <c r="AW29" s="47">
        <f t="shared" si="39"/>
        <v>0</v>
      </c>
      <c r="AX29" s="119"/>
      <c r="AY29" s="184"/>
      <c r="AZ29" s="184"/>
      <c r="BA29" s="184"/>
      <c r="BB29" s="184"/>
      <c r="BC29" s="83">
        <f t="shared" ref="BC29:BC40" si="42">IFERROR(ROUND(AVERAGE(P29,AC29,AP29),2),0)</f>
        <v>0.1</v>
      </c>
      <c r="BD29" s="82">
        <f t="shared" ref="BD29:BD40" si="43">IFERROR(ROUND(AVERAGE(Q29,AD29,AQ29),2),0)</f>
        <v>75000</v>
      </c>
      <c r="BE29" s="86">
        <f t="shared" ref="BE29:BE40" si="44">IFERROR(ROUND(R29+AE29+AR29,2),0)</f>
        <v>16</v>
      </c>
      <c r="BF29" s="83">
        <f t="shared" ref="BF29:BF40" si="45">IFERROR(ROUND(AVERAGE(S29,AF29,AS29),2),0)</f>
        <v>1</v>
      </c>
      <c r="BG29" s="83">
        <f t="shared" ref="BG29:BG40" si="46">IFERROR(ROUND(AVERAGE(T29,AG29,AT29),2),0)</f>
        <v>0</v>
      </c>
      <c r="BH29" s="32">
        <f t="shared" ref="BH29:BH40" si="47">IFERROR(ROUND(U29+AH29+AU29,2),0)</f>
        <v>120000</v>
      </c>
      <c r="BI29" s="32">
        <f t="shared" ref="BI29:BI40" si="48">IFERROR(ROUND(V29+AI29+AV29,2),0)</f>
        <v>120000</v>
      </c>
      <c r="BJ29" s="32">
        <f t="shared" ref="BJ29:BJ40" si="49">IFERROR(ROUND(W29+AJ29+AW29,2),0)</f>
        <v>0</v>
      </c>
      <c r="BK29" s="32">
        <f t="shared" ref="BK29:BK40" si="50">IFERROR(ROUND(X29+AK29+AX29,2),0)</f>
        <v>0</v>
      </c>
      <c r="BL29" s="32">
        <f t="shared" ref="BL29:BL40" si="51">IFERROR(ROUND(Y29+AL29+AY29,2),0)</f>
        <v>0</v>
      </c>
      <c r="BM29" s="32">
        <f t="shared" ref="BM29:BM40" si="52">IFERROR(ROUND(Z29+AM29+AZ29,2),0)</f>
        <v>0</v>
      </c>
      <c r="BN29" s="32">
        <f t="shared" ref="BN29:BN40" si="53">IFERROR(ROUND(AA29+AN29+BA29,2),0)</f>
        <v>0</v>
      </c>
      <c r="BO29" s="32">
        <f t="shared" ref="BO29:BO40" si="54">IFERROR(ROUND(AB29+AO29+BB29,2),0)</f>
        <v>0</v>
      </c>
      <c r="BP29" s="31">
        <v>1</v>
      </c>
      <c r="BQ29" s="31">
        <v>1</v>
      </c>
      <c r="BR29" s="31">
        <v>1</v>
      </c>
      <c r="BS29" s="31">
        <v>1</v>
      </c>
      <c r="BT29" s="31">
        <v>1</v>
      </c>
      <c r="BU29" s="31">
        <v>1</v>
      </c>
      <c r="BV29" s="31">
        <v>1</v>
      </c>
      <c r="BW29" s="31">
        <v>1</v>
      </c>
      <c r="BX29" s="31">
        <v>1</v>
      </c>
      <c r="BY29" s="31">
        <v>1</v>
      </c>
      <c r="BZ29" s="31">
        <v>1</v>
      </c>
      <c r="CA29" s="31">
        <v>1</v>
      </c>
      <c r="CB29" s="31">
        <v>1</v>
      </c>
      <c r="CC29" s="31">
        <v>1</v>
      </c>
      <c r="CD29" s="31">
        <v>1</v>
      </c>
      <c r="CE29" s="31">
        <v>1</v>
      </c>
      <c r="CF29" s="164"/>
      <c r="CG29" s="164"/>
      <c r="CH29" s="186">
        <f t="shared" ref="CH29:CH40" si="55">ROUND(SUM(BP29:CG29),2)</f>
        <v>16</v>
      </c>
      <c r="CI29" s="186">
        <f t="shared" ref="CI29:CI40" si="56">IFERROR(ROUND(BE29-CH29,2),0)</f>
        <v>0</v>
      </c>
      <c r="CJ29" s="187"/>
      <c r="CK29" s="164">
        <f t="shared" ref="CK29:CK104" si="57">IFERROR(ROUND(((($BD29*$BP29)*$BC29)*$BF29),0),0)</f>
        <v>7500</v>
      </c>
      <c r="CL29" s="164">
        <f t="shared" ref="CL29:CL104" si="58">IFERROR(ROUND(((($BD29*$BP29)*$BC29)*$BG29),0),0)</f>
        <v>0</v>
      </c>
      <c r="CM29" s="164">
        <f t="shared" ref="CM29:CM104" si="59">IFERROR(ROUND(((($BD29*$BQ29)*$BC29)*$BF29),0),0)</f>
        <v>7500</v>
      </c>
      <c r="CN29" s="164">
        <f t="shared" ref="CN29:CN104" si="60">IFERROR(ROUND(((($BD29*$BQ29)*$BC29)*$BG29),0),0)</f>
        <v>0</v>
      </c>
      <c r="CO29" s="164">
        <f t="shared" ref="CO29:CO104" si="61">IFERROR(ROUND(((($BD29*$BR29)*$BC29)*$BF29),0),0)</f>
        <v>7500</v>
      </c>
      <c r="CP29" s="164">
        <f t="shared" ref="CP29:CP104" si="62">IFERROR(ROUND(((($BD29*$BR29)*$BC29)*$BG29),0),0)</f>
        <v>0</v>
      </c>
      <c r="CQ29" s="164">
        <f t="shared" ref="CQ29:CQ104" si="63">IFERROR(ROUND(((($BD29*$BS29)*$BC29)*$BF29),0),0)</f>
        <v>7500</v>
      </c>
      <c r="CR29" s="164">
        <f t="shared" ref="CR29:CR104" si="64">IFERROR(ROUND(((($BD29*$BS29)*$BC29)*$BG29),0),0)</f>
        <v>0</v>
      </c>
      <c r="CS29" s="164">
        <f t="shared" ref="CS29:CS104" si="65">IFERROR(ROUND(((($BD29*$BT29)*$BC29)*$BF29),0),0)</f>
        <v>7500</v>
      </c>
      <c r="CT29" s="164">
        <f t="shared" ref="CT29:CT104" si="66">IFERROR(ROUND(((($BD29*$BT29)*$BC29)*$BG29),0),0)</f>
        <v>0</v>
      </c>
      <c r="CU29" s="164">
        <f t="shared" ref="CU29:CU104" si="67">IFERROR(ROUND(((($BD29*$BU29)*$BC29)*$BF29),0),0)</f>
        <v>7500</v>
      </c>
      <c r="CV29" s="164">
        <f t="shared" ref="CV29:CV104" si="68">IFERROR(ROUND(((($BD29*$BU29)*$BC29)*$BG29),0),0)</f>
        <v>0</v>
      </c>
      <c r="CW29" s="164">
        <f t="shared" ref="CW29:CW104" si="69">IFERROR(ROUND(((($BD29*$BV29)*$BC29)*$BF29),0),0)</f>
        <v>7500</v>
      </c>
      <c r="CX29" s="164">
        <f t="shared" ref="CX29:CX104" si="70">IFERROR(ROUND(((($BD29*$BV29)*$BC29)*$BG29),0),0)</f>
        <v>0</v>
      </c>
      <c r="CY29" s="164">
        <f t="shared" ref="CY29:CY104" si="71">IFERROR(ROUND(((($BD29*$BW29)*$BC29)*$BF29),0),0)</f>
        <v>7500</v>
      </c>
      <c r="CZ29" s="164">
        <f t="shared" ref="CZ29:CZ104" si="72">IFERROR(ROUND(((($BD29*$BW29)*$BC29)*$BG29),0),0)</f>
        <v>0</v>
      </c>
      <c r="DA29" s="164">
        <f t="shared" ref="DA29:DA104" si="73">IFERROR(ROUND(((($BD29*$BX29)*$BC29)*$BF29),0),0)</f>
        <v>7500</v>
      </c>
      <c r="DB29" s="164">
        <f t="shared" ref="DB29:DB104" si="74">IFERROR(ROUND(((($BD29*$BX29)*$BC29)*$BG29),0),0)</f>
        <v>0</v>
      </c>
      <c r="DC29" s="164">
        <f t="shared" ref="DC29:DC104" si="75">IFERROR(ROUND(((($BD29*$BY29)*$BC29)*$BF29),0),0)</f>
        <v>7500</v>
      </c>
      <c r="DD29" s="164">
        <f t="shared" ref="DD29:DD104" si="76">IFERROR(ROUND(((($BD29*$BY29)*$BC29)*$BG29),0),0)</f>
        <v>0</v>
      </c>
      <c r="DE29" s="164">
        <f t="shared" ref="DE29:DE104" si="77">IFERROR(ROUND(((($BD29*$BZ29)*$BC29)*$BF29),0),0)</f>
        <v>7500</v>
      </c>
      <c r="DF29" s="164">
        <f t="shared" ref="DF29:DF104" si="78">IFERROR(ROUND(((($BD29*$BZ29)*$BC29)*$BG29),0),0)</f>
        <v>0</v>
      </c>
      <c r="DG29" s="164">
        <f t="shared" ref="DG29:DG104" si="79">IFERROR(ROUND(((($BD29*$CA29)*$BC29)*$BF29),0),0)</f>
        <v>7500</v>
      </c>
      <c r="DH29" s="164">
        <f t="shared" ref="DH29:DH104" si="80">IFERROR(ROUND(((($BD29*$CA29)*$BC29)*$BG29),0),0)</f>
        <v>0</v>
      </c>
      <c r="DI29" s="164">
        <f t="shared" ref="DI29:DI104" si="81">IFERROR(ROUND(((($BD29*$CB29)*$BC29)*$BF29),0),0)</f>
        <v>7500</v>
      </c>
      <c r="DJ29" s="164">
        <f t="shared" ref="DJ29:DJ104" si="82">IFERROR(ROUND(((($BD29*$CB29)*$BC29)*$BG29),0),0)</f>
        <v>0</v>
      </c>
      <c r="DK29" s="164">
        <f t="shared" ref="DK29:DK104" si="83">IFERROR(ROUND(((($BD29*$CC29)*$BC29)*$BF29),0),0)</f>
        <v>7500</v>
      </c>
      <c r="DL29" s="164">
        <f t="shared" ref="DL29:DL104" si="84">IFERROR(ROUND(((($BD29*$CC29)*$BC29)*$BG29),0),0)</f>
        <v>0</v>
      </c>
      <c r="DM29" s="164">
        <f t="shared" ref="DM29:DM104" si="85">IFERROR(ROUND(((($BD29*$CD29)*$BC29)*$BF29),0),0)</f>
        <v>7500</v>
      </c>
      <c r="DN29" s="164">
        <f t="shared" ref="DN29:DN104" si="86">IFERROR(ROUND(((($BD29*$CD29)*$BC29)*$BG29),0),0)</f>
        <v>0</v>
      </c>
      <c r="DO29" s="164">
        <f t="shared" ref="DO29:DO104" si="87">IFERROR(ROUND(((($BD29*$CE29)*$BC29)*$BF29),0),0)</f>
        <v>7500</v>
      </c>
      <c r="DP29" s="164">
        <f t="shared" ref="DP29:DP104" si="88">IFERROR(ROUND(((($BD29*$CE29)*$BC29)*$BG29),0),0)</f>
        <v>0</v>
      </c>
      <c r="DQ29" s="164">
        <f t="shared" ref="DQ29:DQ104" si="89">IFERROR(ROUND(((($BD29*$CF29)*$BC29)*$BF29),0),0)</f>
        <v>0</v>
      </c>
      <c r="DR29" s="164">
        <f t="shared" ref="DR29:DR104" si="90">IFERROR(ROUND(((($BD29*$CF29)*$BC29)*$BG29),0),0)</f>
        <v>0</v>
      </c>
      <c r="DS29" s="164">
        <f t="shared" ref="DS29:DS104" si="91">IFERROR(ROUND(((($BD29*$CG29)*$BC29)*$BF29),0),0)</f>
        <v>0</v>
      </c>
      <c r="DT29" s="164">
        <f t="shared" ref="DT29:DT104" si="92">IFERROR(ROUND(((($BD29*$CG29)*$BC29)*$BG29),0),0)</f>
        <v>0</v>
      </c>
      <c r="DU29" s="187">
        <f t="shared" ref="DU29:DU40" si="93">ROUND(CK29+CM29+CO29+CQ29+CS29+CU29+CW29+CY29+DA29+DC29+DE29+DG29+DI29+DK29+DM29+DO29+DQ29+DS29,0)</f>
        <v>120000</v>
      </c>
      <c r="DV29" s="187">
        <f t="shared" ref="DV29:DV40" si="94">ROUND(CL29+CN29+CP29+CR29+CT29+CV29+CX29+CZ29+DB29+DD29+DF29+DH29+DJ29+DL29+DN29+DP29+DR29+DT29,0)</f>
        <v>0</v>
      </c>
      <c r="DW29" s="187">
        <f t="shared" ref="DW29:DW40" si="95">IFERROR(ROUND(DU29-BI29,2),0)</f>
        <v>0</v>
      </c>
      <c r="DX29" s="187">
        <f t="shared" ref="DX29:DX40" si="96">IFERROR(ROUND(DV29-BJ29,2),0)</f>
        <v>0</v>
      </c>
      <c r="DY29" s="188"/>
      <c r="EB29" s="175"/>
    </row>
    <row r="30" spans="1:132" x14ac:dyDescent="0.35">
      <c r="A30" s="29" t="s">
        <v>71</v>
      </c>
      <c r="B30" s="63" t="s">
        <v>72</v>
      </c>
      <c r="C30" s="95"/>
      <c r="D30" s="96"/>
      <c r="E30" s="31"/>
      <c r="F30" s="97"/>
      <c r="G30" s="55"/>
      <c r="H30" s="47">
        <f t="shared" si="28"/>
        <v>0</v>
      </c>
      <c r="I30" s="47">
        <f t="shared" si="29"/>
        <v>0</v>
      </c>
      <c r="J30" s="47">
        <f t="shared" si="30"/>
        <v>0</v>
      </c>
      <c r="K30" s="119"/>
      <c r="L30" s="184"/>
      <c r="M30" s="184"/>
      <c r="N30" s="184"/>
      <c r="O30" s="184"/>
      <c r="P30" s="95">
        <v>1</v>
      </c>
      <c r="Q30" s="96">
        <v>40000</v>
      </c>
      <c r="R30" s="31">
        <v>8</v>
      </c>
      <c r="S30" s="97">
        <v>1</v>
      </c>
      <c r="T30" s="55"/>
      <c r="U30" s="47">
        <f t="shared" si="31"/>
        <v>320000</v>
      </c>
      <c r="V30" s="47">
        <f t="shared" si="32"/>
        <v>320000</v>
      </c>
      <c r="W30" s="47">
        <f t="shared" si="33"/>
        <v>0</v>
      </c>
      <c r="X30" s="119"/>
      <c r="Y30" s="184"/>
      <c r="Z30" s="184"/>
      <c r="AA30" s="184"/>
      <c r="AB30" s="184"/>
      <c r="AC30" s="95">
        <v>1</v>
      </c>
      <c r="AD30" s="96">
        <v>40000</v>
      </c>
      <c r="AE30" s="31">
        <v>4</v>
      </c>
      <c r="AF30" s="97">
        <v>1</v>
      </c>
      <c r="AG30" s="55"/>
      <c r="AH30" s="47">
        <f t="shared" si="34"/>
        <v>160000</v>
      </c>
      <c r="AI30" s="47">
        <f t="shared" si="35"/>
        <v>160000</v>
      </c>
      <c r="AJ30" s="47">
        <f t="shared" si="36"/>
        <v>0</v>
      </c>
      <c r="AK30" s="119"/>
      <c r="AL30" s="184"/>
      <c r="AM30" s="184"/>
      <c r="AN30" s="184"/>
      <c r="AO30" s="184"/>
      <c r="AP30" s="95">
        <v>1</v>
      </c>
      <c r="AQ30" s="96">
        <v>40000</v>
      </c>
      <c r="AR30" s="31">
        <v>4</v>
      </c>
      <c r="AS30" s="97">
        <v>1</v>
      </c>
      <c r="AT30" s="55"/>
      <c r="AU30" s="47">
        <f t="shared" si="37"/>
        <v>160000</v>
      </c>
      <c r="AV30" s="47">
        <f t="shared" si="38"/>
        <v>160000</v>
      </c>
      <c r="AW30" s="47">
        <f t="shared" si="39"/>
        <v>0</v>
      </c>
      <c r="AX30" s="119"/>
      <c r="AY30" s="184"/>
      <c r="AZ30" s="184"/>
      <c r="BA30" s="184"/>
      <c r="BB30" s="184"/>
      <c r="BC30" s="83">
        <f t="shared" si="42"/>
        <v>1</v>
      </c>
      <c r="BD30" s="82">
        <f t="shared" si="43"/>
        <v>40000</v>
      </c>
      <c r="BE30" s="86">
        <f t="shared" si="44"/>
        <v>16</v>
      </c>
      <c r="BF30" s="83">
        <f t="shared" si="45"/>
        <v>1</v>
      </c>
      <c r="BG30" s="83">
        <f t="shared" si="46"/>
        <v>0</v>
      </c>
      <c r="BH30" s="32">
        <f t="shared" si="47"/>
        <v>640000</v>
      </c>
      <c r="BI30" s="32">
        <f t="shared" si="48"/>
        <v>640000</v>
      </c>
      <c r="BJ30" s="32">
        <f t="shared" si="49"/>
        <v>0</v>
      </c>
      <c r="BK30" s="32">
        <f t="shared" si="50"/>
        <v>0</v>
      </c>
      <c r="BL30" s="32">
        <f t="shared" si="51"/>
        <v>0</v>
      </c>
      <c r="BM30" s="32">
        <f t="shared" si="52"/>
        <v>0</v>
      </c>
      <c r="BN30" s="32">
        <f t="shared" si="53"/>
        <v>0</v>
      </c>
      <c r="BO30" s="32">
        <f t="shared" si="54"/>
        <v>0</v>
      </c>
      <c r="BP30" s="31">
        <v>1</v>
      </c>
      <c r="BQ30" s="31">
        <v>1</v>
      </c>
      <c r="BR30" s="31">
        <v>1</v>
      </c>
      <c r="BS30" s="31">
        <v>1</v>
      </c>
      <c r="BT30" s="31">
        <v>1</v>
      </c>
      <c r="BU30" s="31">
        <v>1</v>
      </c>
      <c r="BV30" s="31">
        <v>1</v>
      </c>
      <c r="BW30" s="31">
        <v>1</v>
      </c>
      <c r="BX30" s="31">
        <v>1</v>
      </c>
      <c r="BY30" s="31">
        <v>1</v>
      </c>
      <c r="BZ30" s="31">
        <v>1</v>
      </c>
      <c r="CA30" s="31">
        <v>1</v>
      </c>
      <c r="CB30" s="31">
        <v>1</v>
      </c>
      <c r="CC30" s="31">
        <v>1</v>
      </c>
      <c r="CD30" s="31">
        <v>1</v>
      </c>
      <c r="CE30" s="31">
        <v>1</v>
      </c>
      <c r="CF30" s="164"/>
      <c r="CG30" s="164"/>
      <c r="CH30" s="186">
        <f t="shared" si="55"/>
        <v>16</v>
      </c>
      <c r="CI30" s="186">
        <f t="shared" si="56"/>
        <v>0</v>
      </c>
      <c r="CJ30" s="187"/>
      <c r="CK30" s="164">
        <f t="shared" si="57"/>
        <v>40000</v>
      </c>
      <c r="CL30" s="164">
        <f t="shared" si="58"/>
        <v>0</v>
      </c>
      <c r="CM30" s="164">
        <f t="shared" si="59"/>
        <v>40000</v>
      </c>
      <c r="CN30" s="164">
        <f t="shared" si="60"/>
        <v>0</v>
      </c>
      <c r="CO30" s="164">
        <f t="shared" si="61"/>
        <v>40000</v>
      </c>
      <c r="CP30" s="164">
        <f t="shared" si="62"/>
        <v>0</v>
      </c>
      <c r="CQ30" s="164">
        <f t="shared" si="63"/>
        <v>40000</v>
      </c>
      <c r="CR30" s="164">
        <f t="shared" si="64"/>
        <v>0</v>
      </c>
      <c r="CS30" s="164">
        <f t="shared" si="65"/>
        <v>40000</v>
      </c>
      <c r="CT30" s="164">
        <f t="shared" si="66"/>
        <v>0</v>
      </c>
      <c r="CU30" s="164">
        <f t="shared" si="67"/>
        <v>40000</v>
      </c>
      <c r="CV30" s="164">
        <f t="shared" si="68"/>
        <v>0</v>
      </c>
      <c r="CW30" s="164">
        <f t="shared" si="69"/>
        <v>40000</v>
      </c>
      <c r="CX30" s="164">
        <f t="shared" si="70"/>
        <v>0</v>
      </c>
      <c r="CY30" s="164">
        <f t="shared" si="71"/>
        <v>40000</v>
      </c>
      <c r="CZ30" s="164">
        <f t="shared" si="72"/>
        <v>0</v>
      </c>
      <c r="DA30" s="164">
        <f t="shared" si="73"/>
        <v>40000</v>
      </c>
      <c r="DB30" s="164">
        <f t="shared" si="74"/>
        <v>0</v>
      </c>
      <c r="DC30" s="164">
        <f t="shared" si="75"/>
        <v>40000</v>
      </c>
      <c r="DD30" s="164">
        <f t="shared" si="76"/>
        <v>0</v>
      </c>
      <c r="DE30" s="164">
        <f t="shared" si="77"/>
        <v>40000</v>
      </c>
      <c r="DF30" s="164">
        <f t="shared" si="78"/>
        <v>0</v>
      </c>
      <c r="DG30" s="164">
        <f t="shared" si="79"/>
        <v>40000</v>
      </c>
      <c r="DH30" s="164">
        <f t="shared" si="80"/>
        <v>0</v>
      </c>
      <c r="DI30" s="164">
        <f t="shared" si="81"/>
        <v>40000</v>
      </c>
      <c r="DJ30" s="164">
        <f t="shared" si="82"/>
        <v>0</v>
      </c>
      <c r="DK30" s="164">
        <f t="shared" si="83"/>
        <v>40000</v>
      </c>
      <c r="DL30" s="164">
        <f t="shared" si="84"/>
        <v>0</v>
      </c>
      <c r="DM30" s="164">
        <f t="shared" si="85"/>
        <v>40000</v>
      </c>
      <c r="DN30" s="164">
        <f t="shared" si="86"/>
        <v>0</v>
      </c>
      <c r="DO30" s="164">
        <f t="shared" si="87"/>
        <v>40000</v>
      </c>
      <c r="DP30" s="164">
        <f t="shared" si="88"/>
        <v>0</v>
      </c>
      <c r="DQ30" s="164">
        <f t="shared" si="89"/>
        <v>0</v>
      </c>
      <c r="DR30" s="164">
        <f t="shared" si="90"/>
        <v>0</v>
      </c>
      <c r="DS30" s="164">
        <f t="shared" si="91"/>
        <v>0</v>
      </c>
      <c r="DT30" s="164">
        <f t="shared" si="92"/>
        <v>0</v>
      </c>
      <c r="DU30" s="187">
        <f t="shared" si="93"/>
        <v>640000</v>
      </c>
      <c r="DV30" s="187">
        <f t="shared" si="94"/>
        <v>0</v>
      </c>
      <c r="DW30" s="187">
        <f t="shared" si="95"/>
        <v>0</v>
      </c>
      <c r="DX30" s="187">
        <f t="shared" si="96"/>
        <v>0</v>
      </c>
      <c r="DY30" s="188"/>
      <c r="EB30" s="175"/>
    </row>
    <row r="31" spans="1:132" x14ac:dyDescent="0.35">
      <c r="A31" s="29" t="s">
        <v>73</v>
      </c>
      <c r="B31" s="63" t="s">
        <v>74</v>
      </c>
      <c r="C31" s="95"/>
      <c r="D31" s="96"/>
      <c r="E31" s="31"/>
      <c r="F31" s="97"/>
      <c r="G31" s="55"/>
      <c r="H31" s="47">
        <f t="shared" si="28"/>
        <v>0</v>
      </c>
      <c r="I31" s="47">
        <f t="shared" si="29"/>
        <v>0</v>
      </c>
      <c r="J31" s="47">
        <f t="shared" si="30"/>
        <v>0</v>
      </c>
      <c r="K31" s="119"/>
      <c r="L31" s="184"/>
      <c r="M31" s="184"/>
      <c r="N31" s="184"/>
      <c r="O31" s="184"/>
      <c r="P31" s="95">
        <v>1</v>
      </c>
      <c r="Q31" s="96">
        <v>35000</v>
      </c>
      <c r="R31" s="31">
        <v>8</v>
      </c>
      <c r="S31" s="97">
        <v>1</v>
      </c>
      <c r="T31" s="55"/>
      <c r="U31" s="47">
        <f t="shared" si="31"/>
        <v>280000</v>
      </c>
      <c r="V31" s="47">
        <f t="shared" si="32"/>
        <v>280000</v>
      </c>
      <c r="W31" s="47">
        <f t="shared" si="33"/>
        <v>0</v>
      </c>
      <c r="X31" s="119"/>
      <c r="Y31" s="184"/>
      <c r="Z31" s="184"/>
      <c r="AA31" s="184"/>
      <c r="AB31" s="184"/>
      <c r="AC31" s="95">
        <v>1</v>
      </c>
      <c r="AD31" s="96">
        <v>35000</v>
      </c>
      <c r="AE31" s="31">
        <v>4</v>
      </c>
      <c r="AF31" s="97">
        <v>1</v>
      </c>
      <c r="AG31" s="55"/>
      <c r="AH31" s="47">
        <f t="shared" si="34"/>
        <v>140000</v>
      </c>
      <c r="AI31" s="47">
        <f t="shared" si="35"/>
        <v>140000</v>
      </c>
      <c r="AJ31" s="47">
        <f t="shared" si="36"/>
        <v>0</v>
      </c>
      <c r="AK31" s="119"/>
      <c r="AL31" s="184"/>
      <c r="AM31" s="184"/>
      <c r="AN31" s="184"/>
      <c r="AO31" s="184"/>
      <c r="AP31" s="95">
        <v>1</v>
      </c>
      <c r="AQ31" s="96">
        <v>35000</v>
      </c>
      <c r="AR31" s="31">
        <v>4</v>
      </c>
      <c r="AS31" s="97">
        <v>1</v>
      </c>
      <c r="AT31" s="55"/>
      <c r="AU31" s="47">
        <f t="shared" si="37"/>
        <v>140000</v>
      </c>
      <c r="AV31" s="47">
        <f t="shared" si="38"/>
        <v>140000</v>
      </c>
      <c r="AW31" s="47">
        <f t="shared" si="39"/>
        <v>0</v>
      </c>
      <c r="AX31" s="119"/>
      <c r="AY31" s="184"/>
      <c r="AZ31" s="184"/>
      <c r="BA31" s="184"/>
      <c r="BB31" s="184"/>
      <c r="BC31" s="83">
        <f t="shared" si="42"/>
        <v>1</v>
      </c>
      <c r="BD31" s="82">
        <f t="shared" si="43"/>
        <v>35000</v>
      </c>
      <c r="BE31" s="86">
        <f t="shared" si="44"/>
        <v>16</v>
      </c>
      <c r="BF31" s="83">
        <f t="shared" si="45"/>
        <v>1</v>
      </c>
      <c r="BG31" s="83">
        <f t="shared" si="46"/>
        <v>0</v>
      </c>
      <c r="BH31" s="32">
        <f t="shared" si="47"/>
        <v>560000</v>
      </c>
      <c r="BI31" s="32">
        <f t="shared" si="48"/>
        <v>560000</v>
      </c>
      <c r="BJ31" s="32">
        <f t="shared" si="49"/>
        <v>0</v>
      </c>
      <c r="BK31" s="32">
        <f t="shared" si="50"/>
        <v>0</v>
      </c>
      <c r="BL31" s="32">
        <f t="shared" si="51"/>
        <v>0</v>
      </c>
      <c r="BM31" s="32">
        <f t="shared" si="52"/>
        <v>0</v>
      </c>
      <c r="BN31" s="32">
        <f t="shared" si="53"/>
        <v>0</v>
      </c>
      <c r="BO31" s="32">
        <f t="shared" si="54"/>
        <v>0</v>
      </c>
      <c r="BP31" s="31">
        <v>1</v>
      </c>
      <c r="BQ31" s="31">
        <v>1</v>
      </c>
      <c r="BR31" s="31">
        <v>1</v>
      </c>
      <c r="BS31" s="31">
        <v>1</v>
      </c>
      <c r="BT31" s="31">
        <v>1</v>
      </c>
      <c r="BU31" s="31">
        <v>1</v>
      </c>
      <c r="BV31" s="31">
        <v>1</v>
      </c>
      <c r="BW31" s="31">
        <v>1</v>
      </c>
      <c r="BX31" s="31">
        <v>1</v>
      </c>
      <c r="BY31" s="31">
        <v>1</v>
      </c>
      <c r="BZ31" s="31">
        <v>1</v>
      </c>
      <c r="CA31" s="31">
        <v>1</v>
      </c>
      <c r="CB31" s="31">
        <v>1</v>
      </c>
      <c r="CC31" s="31">
        <v>1</v>
      </c>
      <c r="CD31" s="31">
        <v>1</v>
      </c>
      <c r="CE31" s="31">
        <v>1</v>
      </c>
      <c r="CF31" s="164"/>
      <c r="CG31" s="164"/>
      <c r="CH31" s="186">
        <f t="shared" si="55"/>
        <v>16</v>
      </c>
      <c r="CI31" s="186">
        <f t="shared" si="56"/>
        <v>0</v>
      </c>
      <c r="CJ31" s="187"/>
      <c r="CK31" s="164">
        <f t="shared" si="57"/>
        <v>35000</v>
      </c>
      <c r="CL31" s="164">
        <f t="shared" si="58"/>
        <v>0</v>
      </c>
      <c r="CM31" s="164">
        <f t="shared" si="59"/>
        <v>35000</v>
      </c>
      <c r="CN31" s="164">
        <f t="shared" si="60"/>
        <v>0</v>
      </c>
      <c r="CO31" s="164">
        <f t="shared" si="61"/>
        <v>35000</v>
      </c>
      <c r="CP31" s="164">
        <f t="shared" si="62"/>
        <v>0</v>
      </c>
      <c r="CQ31" s="164">
        <f t="shared" si="63"/>
        <v>35000</v>
      </c>
      <c r="CR31" s="164">
        <f t="shared" si="64"/>
        <v>0</v>
      </c>
      <c r="CS31" s="164">
        <f t="shared" si="65"/>
        <v>35000</v>
      </c>
      <c r="CT31" s="164">
        <f t="shared" si="66"/>
        <v>0</v>
      </c>
      <c r="CU31" s="164">
        <f t="shared" si="67"/>
        <v>35000</v>
      </c>
      <c r="CV31" s="164">
        <f t="shared" si="68"/>
        <v>0</v>
      </c>
      <c r="CW31" s="164">
        <f t="shared" si="69"/>
        <v>35000</v>
      </c>
      <c r="CX31" s="164">
        <f t="shared" si="70"/>
        <v>0</v>
      </c>
      <c r="CY31" s="164">
        <f t="shared" si="71"/>
        <v>35000</v>
      </c>
      <c r="CZ31" s="164">
        <f t="shared" si="72"/>
        <v>0</v>
      </c>
      <c r="DA31" s="164">
        <f t="shared" si="73"/>
        <v>35000</v>
      </c>
      <c r="DB31" s="164">
        <f t="shared" si="74"/>
        <v>0</v>
      </c>
      <c r="DC31" s="164">
        <f t="shared" si="75"/>
        <v>35000</v>
      </c>
      <c r="DD31" s="164">
        <f t="shared" si="76"/>
        <v>0</v>
      </c>
      <c r="DE31" s="164">
        <f t="shared" si="77"/>
        <v>35000</v>
      </c>
      <c r="DF31" s="164">
        <f t="shared" si="78"/>
        <v>0</v>
      </c>
      <c r="DG31" s="164">
        <f t="shared" si="79"/>
        <v>35000</v>
      </c>
      <c r="DH31" s="164">
        <f t="shared" si="80"/>
        <v>0</v>
      </c>
      <c r="DI31" s="164">
        <f t="shared" si="81"/>
        <v>35000</v>
      </c>
      <c r="DJ31" s="164">
        <f t="shared" si="82"/>
        <v>0</v>
      </c>
      <c r="DK31" s="164">
        <f t="shared" si="83"/>
        <v>35000</v>
      </c>
      <c r="DL31" s="164">
        <f t="shared" si="84"/>
        <v>0</v>
      </c>
      <c r="DM31" s="164">
        <f t="shared" si="85"/>
        <v>35000</v>
      </c>
      <c r="DN31" s="164">
        <f t="shared" si="86"/>
        <v>0</v>
      </c>
      <c r="DO31" s="164">
        <f t="shared" si="87"/>
        <v>35000</v>
      </c>
      <c r="DP31" s="164">
        <f t="shared" si="88"/>
        <v>0</v>
      </c>
      <c r="DQ31" s="164">
        <f t="shared" si="89"/>
        <v>0</v>
      </c>
      <c r="DR31" s="164">
        <f t="shared" si="90"/>
        <v>0</v>
      </c>
      <c r="DS31" s="164">
        <f t="shared" si="91"/>
        <v>0</v>
      </c>
      <c r="DT31" s="164">
        <f t="shared" si="92"/>
        <v>0</v>
      </c>
      <c r="DU31" s="187">
        <f t="shared" si="93"/>
        <v>560000</v>
      </c>
      <c r="DV31" s="187">
        <f t="shared" si="94"/>
        <v>0</v>
      </c>
      <c r="DW31" s="187">
        <f t="shared" si="95"/>
        <v>0</v>
      </c>
      <c r="DX31" s="187">
        <f t="shared" si="96"/>
        <v>0</v>
      </c>
      <c r="DY31" s="188"/>
      <c r="EB31" s="175"/>
    </row>
    <row r="32" spans="1:132" x14ac:dyDescent="0.35">
      <c r="A32" s="29" t="s">
        <v>75</v>
      </c>
      <c r="B32" s="63" t="s">
        <v>76</v>
      </c>
      <c r="C32" s="95"/>
      <c r="D32" s="96"/>
      <c r="E32" s="31"/>
      <c r="F32" s="97"/>
      <c r="G32" s="55"/>
      <c r="H32" s="47">
        <f t="shared" si="28"/>
        <v>0</v>
      </c>
      <c r="I32" s="47">
        <f t="shared" si="29"/>
        <v>0</v>
      </c>
      <c r="J32" s="47">
        <f t="shared" si="30"/>
        <v>0</v>
      </c>
      <c r="K32" s="119"/>
      <c r="L32" s="184"/>
      <c r="M32" s="184"/>
      <c r="N32" s="184"/>
      <c r="O32" s="184"/>
      <c r="P32" s="95">
        <v>1</v>
      </c>
      <c r="Q32" s="96">
        <v>27500</v>
      </c>
      <c r="R32" s="31">
        <v>32</v>
      </c>
      <c r="S32" s="97">
        <v>1</v>
      </c>
      <c r="T32" s="55"/>
      <c r="U32" s="47">
        <f t="shared" si="31"/>
        <v>880000</v>
      </c>
      <c r="V32" s="47">
        <f t="shared" si="32"/>
        <v>880000</v>
      </c>
      <c r="W32" s="47">
        <f t="shared" si="33"/>
        <v>0</v>
      </c>
      <c r="X32" s="119"/>
      <c r="Y32" s="184"/>
      <c r="Z32" s="184"/>
      <c r="AA32" s="184"/>
      <c r="AB32" s="184"/>
      <c r="AC32" s="95">
        <v>1</v>
      </c>
      <c r="AD32" s="96">
        <v>27500</v>
      </c>
      <c r="AE32" s="31">
        <v>16</v>
      </c>
      <c r="AF32" s="97">
        <v>1</v>
      </c>
      <c r="AG32" s="55"/>
      <c r="AH32" s="47">
        <f t="shared" si="34"/>
        <v>440000</v>
      </c>
      <c r="AI32" s="47">
        <f t="shared" si="35"/>
        <v>440000</v>
      </c>
      <c r="AJ32" s="47">
        <f t="shared" si="36"/>
        <v>0</v>
      </c>
      <c r="AK32" s="119"/>
      <c r="AL32" s="184"/>
      <c r="AM32" s="184"/>
      <c r="AN32" s="184"/>
      <c r="AO32" s="184"/>
      <c r="AP32" s="95">
        <v>1</v>
      </c>
      <c r="AQ32" s="96">
        <v>27500</v>
      </c>
      <c r="AR32" s="31">
        <v>16</v>
      </c>
      <c r="AS32" s="97">
        <v>1</v>
      </c>
      <c r="AT32" s="55"/>
      <c r="AU32" s="47">
        <f t="shared" si="37"/>
        <v>440000</v>
      </c>
      <c r="AV32" s="47">
        <f t="shared" si="38"/>
        <v>440000</v>
      </c>
      <c r="AW32" s="47">
        <f t="shared" si="39"/>
        <v>0</v>
      </c>
      <c r="AX32" s="119"/>
      <c r="AY32" s="184"/>
      <c r="AZ32" s="184"/>
      <c r="BA32" s="184"/>
      <c r="BB32" s="184"/>
      <c r="BC32" s="83">
        <f t="shared" si="42"/>
        <v>1</v>
      </c>
      <c r="BD32" s="82">
        <f t="shared" si="43"/>
        <v>27500</v>
      </c>
      <c r="BE32" s="86">
        <f t="shared" si="44"/>
        <v>64</v>
      </c>
      <c r="BF32" s="83">
        <f t="shared" si="45"/>
        <v>1</v>
      </c>
      <c r="BG32" s="83">
        <f t="shared" si="46"/>
        <v>0</v>
      </c>
      <c r="BH32" s="32">
        <f t="shared" si="47"/>
        <v>1760000</v>
      </c>
      <c r="BI32" s="32">
        <f t="shared" si="48"/>
        <v>1760000</v>
      </c>
      <c r="BJ32" s="32">
        <f t="shared" si="49"/>
        <v>0</v>
      </c>
      <c r="BK32" s="32">
        <f t="shared" si="50"/>
        <v>0</v>
      </c>
      <c r="BL32" s="32">
        <f t="shared" si="51"/>
        <v>0</v>
      </c>
      <c r="BM32" s="32">
        <f t="shared" si="52"/>
        <v>0</v>
      </c>
      <c r="BN32" s="32">
        <f t="shared" si="53"/>
        <v>0</v>
      </c>
      <c r="BO32" s="32">
        <f t="shared" si="54"/>
        <v>0</v>
      </c>
      <c r="BP32" s="31">
        <v>4</v>
      </c>
      <c r="BQ32" s="31">
        <v>4</v>
      </c>
      <c r="BR32" s="31">
        <v>4</v>
      </c>
      <c r="BS32" s="31">
        <v>4</v>
      </c>
      <c r="BT32" s="31">
        <v>4</v>
      </c>
      <c r="BU32" s="31">
        <v>4</v>
      </c>
      <c r="BV32" s="31">
        <v>4</v>
      </c>
      <c r="BW32" s="31">
        <v>4</v>
      </c>
      <c r="BX32" s="31">
        <v>4</v>
      </c>
      <c r="BY32" s="31">
        <v>4</v>
      </c>
      <c r="BZ32" s="31">
        <v>4</v>
      </c>
      <c r="CA32" s="31">
        <v>4</v>
      </c>
      <c r="CB32" s="31">
        <v>4</v>
      </c>
      <c r="CC32" s="31">
        <v>4</v>
      </c>
      <c r="CD32" s="31">
        <v>4</v>
      </c>
      <c r="CE32" s="31">
        <v>4</v>
      </c>
      <c r="CF32" s="164"/>
      <c r="CG32" s="164"/>
      <c r="CH32" s="186">
        <f t="shared" si="55"/>
        <v>64</v>
      </c>
      <c r="CI32" s="186">
        <f t="shared" si="56"/>
        <v>0</v>
      </c>
      <c r="CJ32" s="187"/>
      <c r="CK32" s="164">
        <f t="shared" si="57"/>
        <v>110000</v>
      </c>
      <c r="CL32" s="164">
        <f t="shared" si="58"/>
        <v>0</v>
      </c>
      <c r="CM32" s="164">
        <f t="shared" si="59"/>
        <v>110000</v>
      </c>
      <c r="CN32" s="164">
        <f t="shared" si="60"/>
        <v>0</v>
      </c>
      <c r="CO32" s="164">
        <f t="shared" si="61"/>
        <v>110000</v>
      </c>
      <c r="CP32" s="164">
        <f t="shared" si="62"/>
        <v>0</v>
      </c>
      <c r="CQ32" s="164">
        <f t="shared" si="63"/>
        <v>110000</v>
      </c>
      <c r="CR32" s="164">
        <f t="shared" si="64"/>
        <v>0</v>
      </c>
      <c r="CS32" s="164">
        <f t="shared" si="65"/>
        <v>110000</v>
      </c>
      <c r="CT32" s="164">
        <f t="shared" si="66"/>
        <v>0</v>
      </c>
      <c r="CU32" s="164">
        <f t="shared" si="67"/>
        <v>110000</v>
      </c>
      <c r="CV32" s="164">
        <f t="shared" si="68"/>
        <v>0</v>
      </c>
      <c r="CW32" s="164">
        <f t="shared" si="69"/>
        <v>110000</v>
      </c>
      <c r="CX32" s="164">
        <f t="shared" si="70"/>
        <v>0</v>
      </c>
      <c r="CY32" s="164">
        <f t="shared" si="71"/>
        <v>110000</v>
      </c>
      <c r="CZ32" s="164">
        <f t="shared" si="72"/>
        <v>0</v>
      </c>
      <c r="DA32" s="164">
        <f t="shared" si="73"/>
        <v>110000</v>
      </c>
      <c r="DB32" s="164">
        <f t="shared" si="74"/>
        <v>0</v>
      </c>
      <c r="DC32" s="164">
        <f t="shared" si="75"/>
        <v>110000</v>
      </c>
      <c r="DD32" s="164">
        <f t="shared" si="76"/>
        <v>0</v>
      </c>
      <c r="DE32" s="164">
        <f t="shared" si="77"/>
        <v>110000</v>
      </c>
      <c r="DF32" s="164">
        <f t="shared" si="78"/>
        <v>0</v>
      </c>
      <c r="DG32" s="164">
        <f t="shared" si="79"/>
        <v>110000</v>
      </c>
      <c r="DH32" s="164">
        <f t="shared" si="80"/>
        <v>0</v>
      </c>
      <c r="DI32" s="164">
        <f t="shared" si="81"/>
        <v>110000</v>
      </c>
      <c r="DJ32" s="164">
        <f t="shared" si="82"/>
        <v>0</v>
      </c>
      <c r="DK32" s="164">
        <f t="shared" si="83"/>
        <v>110000</v>
      </c>
      <c r="DL32" s="164">
        <f t="shared" si="84"/>
        <v>0</v>
      </c>
      <c r="DM32" s="164">
        <f t="shared" si="85"/>
        <v>110000</v>
      </c>
      <c r="DN32" s="164">
        <f t="shared" si="86"/>
        <v>0</v>
      </c>
      <c r="DO32" s="164">
        <f t="shared" si="87"/>
        <v>110000</v>
      </c>
      <c r="DP32" s="164">
        <f t="shared" si="88"/>
        <v>0</v>
      </c>
      <c r="DQ32" s="164">
        <f t="shared" si="89"/>
        <v>0</v>
      </c>
      <c r="DR32" s="164">
        <f t="shared" si="90"/>
        <v>0</v>
      </c>
      <c r="DS32" s="164">
        <f t="shared" si="91"/>
        <v>0</v>
      </c>
      <c r="DT32" s="164">
        <f t="shared" si="92"/>
        <v>0</v>
      </c>
      <c r="DU32" s="187">
        <f t="shared" si="93"/>
        <v>1760000</v>
      </c>
      <c r="DV32" s="187">
        <f t="shared" si="94"/>
        <v>0</v>
      </c>
      <c r="DW32" s="187">
        <f t="shared" si="95"/>
        <v>0</v>
      </c>
      <c r="DX32" s="187">
        <f t="shared" si="96"/>
        <v>0</v>
      </c>
      <c r="DY32" s="188"/>
      <c r="EB32" s="175"/>
    </row>
    <row r="33" spans="1:132" x14ac:dyDescent="0.35">
      <c r="A33" s="29" t="s">
        <v>77</v>
      </c>
      <c r="B33" s="63" t="s">
        <v>78</v>
      </c>
      <c r="C33" s="95"/>
      <c r="D33" s="96"/>
      <c r="E33" s="31"/>
      <c r="F33" s="97"/>
      <c r="G33" s="55"/>
      <c r="H33" s="47">
        <f t="shared" si="28"/>
        <v>0</v>
      </c>
      <c r="I33" s="47">
        <f t="shared" si="29"/>
        <v>0</v>
      </c>
      <c r="J33" s="47">
        <f t="shared" si="30"/>
        <v>0</v>
      </c>
      <c r="K33" s="119"/>
      <c r="L33" s="184"/>
      <c r="M33" s="184"/>
      <c r="N33" s="184"/>
      <c r="O33" s="184"/>
      <c r="P33" s="95">
        <v>0.5</v>
      </c>
      <c r="Q33" s="96">
        <v>10000</v>
      </c>
      <c r="R33" s="31">
        <v>8</v>
      </c>
      <c r="S33" s="97">
        <v>1</v>
      </c>
      <c r="T33" s="55"/>
      <c r="U33" s="47">
        <f t="shared" si="31"/>
        <v>40000</v>
      </c>
      <c r="V33" s="47">
        <f t="shared" si="32"/>
        <v>40000</v>
      </c>
      <c r="W33" s="47">
        <f t="shared" si="33"/>
        <v>0</v>
      </c>
      <c r="X33" s="119"/>
      <c r="Y33" s="184"/>
      <c r="Z33" s="184"/>
      <c r="AA33" s="184"/>
      <c r="AB33" s="184"/>
      <c r="AC33" s="95">
        <v>0.5</v>
      </c>
      <c r="AD33" s="96">
        <v>10000</v>
      </c>
      <c r="AE33" s="31">
        <v>4</v>
      </c>
      <c r="AF33" s="97">
        <v>1</v>
      </c>
      <c r="AG33" s="55"/>
      <c r="AH33" s="47">
        <f t="shared" si="34"/>
        <v>20000</v>
      </c>
      <c r="AI33" s="47">
        <f t="shared" si="35"/>
        <v>20000</v>
      </c>
      <c r="AJ33" s="47">
        <f t="shared" si="36"/>
        <v>0</v>
      </c>
      <c r="AK33" s="119"/>
      <c r="AL33" s="184"/>
      <c r="AM33" s="184"/>
      <c r="AN33" s="184"/>
      <c r="AO33" s="184"/>
      <c r="AP33" s="95">
        <v>0.5</v>
      </c>
      <c r="AQ33" s="96">
        <v>10000</v>
      </c>
      <c r="AR33" s="31">
        <v>4</v>
      </c>
      <c r="AS33" s="97">
        <v>1</v>
      </c>
      <c r="AT33" s="55"/>
      <c r="AU33" s="47">
        <f t="shared" si="37"/>
        <v>20000</v>
      </c>
      <c r="AV33" s="47">
        <f t="shared" si="38"/>
        <v>20000</v>
      </c>
      <c r="AW33" s="47">
        <f t="shared" si="39"/>
        <v>0</v>
      </c>
      <c r="AX33" s="119"/>
      <c r="AY33" s="184"/>
      <c r="AZ33" s="184"/>
      <c r="BA33" s="184"/>
      <c r="BB33" s="184"/>
      <c r="BC33" s="83">
        <f t="shared" si="42"/>
        <v>0.5</v>
      </c>
      <c r="BD33" s="82">
        <f t="shared" si="43"/>
        <v>10000</v>
      </c>
      <c r="BE33" s="86">
        <f t="shared" si="44"/>
        <v>16</v>
      </c>
      <c r="BF33" s="83">
        <f t="shared" si="45"/>
        <v>1</v>
      </c>
      <c r="BG33" s="83">
        <f t="shared" si="46"/>
        <v>0</v>
      </c>
      <c r="BH33" s="32">
        <f t="shared" si="47"/>
        <v>80000</v>
      </c>
      <c r="BI33" s="32">
        <f t="shared" si="48"/>
        <v>80000</v>
      </c>
      <c r="BJ33" s="32">
        <f t="shared" si="49"/>
        <v>0</v>
      </c>
      <c r="BK33" s="32">
        <f t="shared" si="50"/>
        <v>0</v>
      </c>
      <c r="BL33" s="32">
        <f t="shared" si="51"/>
        <v>0</v>
      </c>
      <c r="BM33" s="32">
        <f t="shared" si="52"/>
        <v>0</v>
      </c>
      <c r="BN33" s="32">
        <f t="shared" si="53"/>
        <v>0</v>
      </c>
      <c r="BO33" s="32">
        <f t="shared" si="54"/>
        <v>0</v>
      </c>
      <c r="BP33" s="31">
        <v>1</v>
      </c>
      <c r="BQ33" s="31">
        <v>1</v>
      </c>
      <c r="BR33" s="31">
        <v>1</v>
      </c>
      <c r="BS33" s="31">
        <v>1</v>
      </c>
      <c r="BT33" s="31">
        <v>1</v>
      </c>
      <c r="BU33" s="31">
        <v>1</v>
      </c>
      <c r="BV33" s="31">
        <v>1</v>
      </c>
      <c r="BW33" s="31">
        <v>1</v>
      </c>
      <c r="BX33" s="31">
        <v>1</v>
      </c>
      <c r="BY33" s="31">
        <v>1</v>
      </c>
      <c r="BZ33" s="31">
        <v>1</v>
      </c>
      <c r="CA33" s="31">
        <v>1</v>
      </c>
      <c r="CB33" s="31">
        <v>1</v>
      </c>
      <c r="CC33" s="31">
        <v>1</v>
      </c>
      <c r="CD33" s="31">
        <v>1</v>
      </c>
      <c r="CE33" s="31">
        <v>1</v>
      </c>
      <c r="CF33" s="164"/>
      <c r="CG33" s="164"/>
      <c r="CH33" s="186">
        <f t="shared" si="55"/>
        <v>16</v>
      </c>
      <c r="CI33" s="186">
        <f t="shared" si="56"/>
        <v>0</v>
      </c>
      <c r="CJ33" s="187"/>
      <c r="CK33" s="164">
        <f t="shared" si="57"/>
        <v>5000</v>
      </c>
      <c r="CL33" s="164">
        <f t="shared" si="58"/>
        <v>0</v>
      </c>
      <c r="CM33" s="164">
        <f t="shared" si="59"/>
        <v>5000</v>
      </c>
      <c r="CN33" s="164">
        <f t="shared" si="60"/>
        <v>0</v>
      </c>
      <c r="CO33" s="164">
        <f t="shared" si="61"/>
        <v>5000</v>
      </c>
      <c r="CP33" s="164">
        <f t="shared" si="62"/>
        <v>0</v>
      </c>
      <c r="CQ33" s="164">
        <f t="shared" si="63"/>
        <v>5000</v>
      </c>
      <c r="CR33" s="164">
        <f t="shared" si="64"/>
        <v>0</v>
      </c>
      <c r="CS33" s="164">
        <f t="shared" si="65"/>
        <v>5000</v>
      </c>
      <c r="CT33" s="164">
        <f t="shared" si="66"/>
        <v>0</v>
      </c>
      <c r="CU33" s="164">
        <f t="shared" si="67"/>
        <v>5000</v>
      </c>
      <c r="CV33" s="164">
        <f t="shared" si="68"/>
        <v>0</v>
      </c>
      <c r="CW33" s="164">
        <f t="shared" si="69"/>
        <v>5000</v>
      </c>
      <c r="CX33" s="164">
        <f t="shared" si="70"/>
        <v>0</v>
      </c>
      <c r="CY33" s="164">
        <f t="shared" si="71"/>
        <v>5000</v>
      </c>
      <c r="CZ33" s="164">
        <f t="shared" si="72"/>
        <v>0</v>
      </c>
      <c r="DA33" s="164">
        <f t="shared" si="73"/>
        <v>5000</v>
      </c>
      <c r="DB33" s="164">
        <f t="shared" si="74"/>
        <v>0</v>
      </c>
      <c r="DC33" s="164">
        <f t="shared" si="75"/>
        <v>5000</v>
      </c>
      <c r="DD33" s="164">
        <f t="shared" si="76"/>
        <v>0</v>
      </c>
      <c r="DE33" s="164">
        <f t="shared" si="77"/>
        <v>5000</v>
      </c>
      <c r="DF33" s="164">
        <f t="shared" si="78"/>
        <v>0</v>
      </c>
      <c r="DG33" s="164">
        <f t="shared" si="79"/>
        <v>5000</v>
      </c>
      <c r="DH33" s="164">
        <f t="shared" si="80"/>
        <v>0</v>
      </c>
      <c r="DI33" s="164">
        <f t="shared" si="81"/>
        <v>5000</v>
      </c>
      <c r="DJ33" s="164">
        <f t="shared" si="82"/>
        <v>0</v>
      </c>
      <c r="DK33" s="164">
        <f t="shared" si="83"/>
        <v>5000</v>
      </c>
      <c r="DL33" s="164">
        <f t="shared" si="84"/>
        <v>0</v>
      </c>
      <c r="DM33" s="164">
        <f t="shared" si="85"/>
        <v>5000</v>
      </c>
      <c r="DN33" s="164">
        <f t="shared" si="86"/>
        <v>0</v>
      </c>
      <c r="DO33" s="164">
        <f t="shared" si="87"/>
        <v>5000</v>
      </c>
      <c r="DP33" s="164">
        <f t="shared" si="88"/>
        <v>0</v>
      </c>
      <c r="DQ33" s="164">
        <f t="shared" si="89"/>
        <v>0</v>
      </c>
      <c r="DR33" s="164">
        <f t="shared" si="90"/>
        <v>0</v>
      </c>
      <c r="DS33" s="164">
        <f t="shared" si="91"/>
        <v>0</v>
      </c>
      <c r="DT33" s="164">
        <f t="shared" si="92"/>
        <v>0</v>
      </c>
      <c r="DU33" s="187">
        <f t="shared" si="93"/>
        <v>80000</v>
      </c>
      <c r="DV33" s="187">
        <f t="shared" si="94"/>
        <v>0</v>
      </c>
      <c r="DW33" s="187">
        <f t="shared" si="95"/>
        <v>0</v>
      </c>
      <c r="DX33" s="187">
        <f t="shared" si="96"/>
        <v>0</v>
      </c>
      <c r="DY33" s="188"/>
      <c r="EB33" s="175"/>
    </row>
    <row r="34" spans="1:132" x14ac:dyDescent="0.35">
      <c r="A34" s="29" t="s">
        <v>79</v>
      </c>
      <c r="B34" s="63" t="s">
        <v>80</v>
      </c>
      <c r="C34" s="95"/>
      <c r="D34" s="96"/>
      <c r="E34" s="31"/>
      <c r="F34" s="97"/>
      <c r="G34" s="55"/>
      <c r="H34" s="47">
        <f t="shared" si="28"/>
        <v>0</v>
      </c>
      <c r="I34" s="47">
        <f t="shared" si="29"/>
        <v>0</v>
      </c>
      <c r="J34" s="47">
        <f t="shared" si="30"/>
        <v>0</v>
      </c>
      <c r="K34" s="119"/>
      <c r="L34" s="184"/>
      <c r="M34" s="184"/>
      <c r="N34" s="184"/>
      <c r="O34" s="184"/>
      <c r="P34" s="95"/>
      <c r="Q34" s="96"/>
      <c r="R34" s="31"/>
      <c r="S34" s="97"/>
      <c r="T34" s="55"/>
      <c r="U34" s="47">
        <f t="shared" si="31"/>
        <v>0</v>
      </c>
      <c r="V34" s="47">
        <f t="shared" si="32"/>
        <v>0</v>
      </c>
      <c r="W34" s="47">
        <f t="shared" si="33"/>
        <v>0</v>
      </c>
      <c r="X34" s="119"/>
      <c r="Y34" s="184"/>
      <c r="Z34" s="184"/>
      <c r="AA34" s="184"/>
      <c r="AB34" s="184"/>
      <c r="AC34" s="95"/>
      <c r="AD34" s="96"/>
      <c r="AE34" s="31"/>
      <c r="AF34" s="97"/>
      <c r="AG34" s="55"/>
      <c r="AH34" s="47">
        <f t="shared" si="34"/>
        <v>0</v>
      </c>
      <c r="AI34" s="47">
        <f t="shared" si="35"/>
        <v>0</v>
      </c>
      <c r="AJ34" s="47">
        <f t="shared" si="36"/>
        <v>0</v>
      </c>
      <c r="AK34" s="119"/>
      <c r="AL34" s="184"/>
      <c r="AM34" s="184"/>
      <c r="AN34" s="184"/>
      <c r="AO34" s="184"/>
      <c r="AP34" s="95"/>
      <c r="AQ34" s="96"/>
      <c r="AR34" s="31"/>
      <c r="AS34" s="97"/>
      <c r="AT34" s="55"/>
      <c r="AU34" s="47">
        <f t="shared" si="37"/>
        <v>0</v>
      </c>
      <c r="AV34" s="47">
        <f t="shared" si="38"/>
        <v>0</v>
      </c>
      <c r="AW34" s="47">
        <f t="shared" si="39"/>
        <v>0</v>
      </c>
      <c r="AX34" s="119"/>
      <c r="AY34" s="184"/>
      <c r="AZ34" s="184"/>
      <c r="BA34" s="184"/>
      <c r="BB34" s="184"/>
      <c r="BC34" s="83">
        <f t="shared" si="42"/>
        <v>0</v>
      </c>
      <c r="BD34" s="82">
        <f t="shared" si="43"/>
        <v>0</v>
      </c>
      <c r="BE34" s="86">
        <f t="shared" si="44"/>
        <v>0</v>
      </c>
      <c r="BF34" s="83">
        <f t="shared" si="45"/>
        <v>0</v>
      </c>
      <c r="BG34" s="83">
        <f t="shared" si="46"/>
        <v>0</v>
      </c>
      <c r="BH34" s="32">
        <f t="shared" si="47"/>
        <v>0</v>
      </c>
      <c r="BI34" s="32">
        <f t="shared" si="48"/>
        <v>0</v>
      </c>
      <c r="BJ34" s="32">
        <f t="shared" si="49"/>
        <v>0</v>
      </c>
      <c r="BK34" s="32">
        <f t="shared" si="50"/>
        <v>0</v>
      </c>
      <c r="BL34" s="32">
        <f t="shared" si="51"/>
        <v>0</v>
      </c>
      <c r="BM34" s="32">
        <f t="shared" si="52"/>
        <v>0</v>
      </c>
      <c r="BN34" s="32">
        <f t="shared" si="53"/>
        <v>0</v>
      </c>
      <c r="BO34" s="32">
        <f t="shared" si="54"/>
        <v>0</v>
      </c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164"/>
      <c r="CG34" s="164"/>
      <c r="CH34" s="186">
        <f t="shared" si="55"/>
        <v>0</v>
      </c>
      <c r="CI34" s="186">
        <f t="shared" si="56"/>
        <v>0</v>
      </c>
      <c r="CJ34" s="187"/>
      <c r="CK34" s="164">
        <f t="shared" si="57"/>
        <v>0</v>
      </c>
      <c r="CL34" s="164">
        <f t="shared" si="58"/>
        <v>0</v>
      </c>
      <c r="CM34" s="164">
        <f t="shared" si="59"/>
        <v>0</v>
      </c>
      <c r="CN34" s="164">
        <f t="shared" si="60"/>
        <v>0</v>
      </c>
      <c r="CO34" s="164">
        <f t="shared" si="61"/>
        <v>0</v>
      </c>
      <c r="CP34" s="164">
        <f t="shared" si="62"/>
        <v>0</v>
      </c>
      <c r="CQ34" s="164">
        <f t="shared" si="63"/>
        <v>0</v>
      </c>
      <c r="CR34" s="164">
        <f t="shared" si="64"/>
        <v>0</v>
      </c>
      <c r="CS34" s="164">
        <f t="shared" si="65"/>
        <v>0</v>
      </c>
      <c r="CT34" s="164">
        <f t="shared" si="66"/>
        <v>0</v>
      </c>
      <c r="CU34" s="164">
        <f t="shared" si="67"/>
        <v>0</v>
      </c>
      <c r="CV34" s="164">
        <f t="shared" si="68"/>
        <v>0</v>
      </c>
      <c r="CW34" s="164">
        <f t="shared" si="69"/>
        <v>0</v>
      </c>
      <c r="CX34" s="164">
        <f t="shared" si="70"/>
        <v>0</v>
      </c>
      <c r="CY34" s="164">
        <f t="shared" si="71"/>
        <v>0</v>
      </c>
      <c r="CZ34" s="164">
        <f t="shared" si="72"/>
        <v>0</v>
      </c>
      <c r="DA34" s="164">
        <f t="shared" si="73"/>
        <v>0</v>
      </c>
      <c r="DB34" s="164">
        <f t="shared" si="74"/>
        <v>0</v>
      </c>
      <c r="DC34" s="164">
        <f t="shared" si="75"/>
        <v>0</v>
      </c>
      <c r="DD34" s="164">
        <f t="shared" si="76"/>
        <v>0</v>
      </c>
      <c r="DE34" s="164">
        <f t="shared" si="77"/>
        <v>0</v>
      </c>
      <c r="DF34" s="164">
        <f t="shared" si="78"/>
        <v>0</v>
      </c>
      <c r="DG34" s="164">
        <f t="shared" si="79"/>
        <v>0</v>
      </c>
      <c r="DH34" s="164">
        <f t="shared" si="80"/>
        <v>0</v>
      </c>
      <c r="DI34" s="164">
        <f t="shared" si="81"/>
        <v>0</v>
      </c>
      <c r="DJ34" s="164">
        <f t="shared" si="82"/>
        <v>0</v>
      </c>
      <c r="DK34" s="164">
        <f t="shared" si="83"/>
        <v>0</v>
      </c>
      <c r="DL34" s="164">
        <f t="shared" si="84"/>
        <v>0</v>
      </c>
      <c r="DM34" s="164">
        <f t="shared" si="85"/>
        <v>0</v>
      </c>
      <c r="DN34" s="164">
        <f t="shared" si="86"/>
        <v>0</v>
      </c>
      <c r="DO34" s="164">
        <f t="shared" si="87"/>
        <v>0</v>
      </c>
      <c r="DP34" s="164">
        <f t="shared" si="88"/>
        <v>0</v>
      </c>
      <c r="DQ34" s="164">
        <f t="shared" si="89"/>
        <v>0</v>
      </c>
      <c r="DR34" s="164">
        <f t="shared" si="90"/>
        <v>0</v>
      </c>
      <c r="DS34" s="164">
        <f t="shared" si="91"/>
        <v>0</v>
      </c>
      <c r="DT34" s="164">
        <f t="shared" si="92"/>
        <v>0</v>
      </c>
      <c r="DU34" s="187">
        <f t="shared" si="93"/>
        <v>0</v>
      </c>
      <c r="DV34" s="187">
        <f t="shared" si="94"/>
        <v>0</v>
      </c>
      <c r="DW34" s="187">
        <f t="shared" si="95"/>
        <v>0</v>
      </c>
      <c r="DX34" s="187">
        <f t="shared" si="96"/>
        <v>0</v>
      </c>
      <c r="DY34" s="188"/>
      <c r="EB34" s="175"/>
    </row>
    <row r="35" spans="1:132" x14ac:dyDescent="0.35">
      <c r="A35" s="29" t="s">
        <v>81</v>
      </c>
      <c r="B35" s="63" t="s">
        <v>82</v>
      </c>
      <c r="C35" s="95"/>
      <c r="D35" s="96"/>
      <c r="E35" s="53"/>
      <c r="F35" s="97"/>
      <c r="G35" s="98"/>
      <c r="H35" s="47">
        <f t="shared" si="28"/>
        <v>0</v>
      </c>
      <c r="I35" s="47">
        <f t="shared" si="29"/>
        <v>0</v>
      </c>
      <c r="J35" s="47">
        <f t="shared" si="30"/>
        <v>0</v>
      </c>
      <c r="K35" s="119"/>
      <c r="L35" s="184"/>
      <c r="M35" s="184"/>
      <c r="N35" s="184"/>
      <c r="O35" s="184"/>
      <c r="P35" s="95"/>
      <c r="Q35" s="96"/>
      <c r="R35" s="53"/>
      <c r="S35" s="97"/>
      <c r="T35" s="98"/>
      <c r="U35" s="47">
        <f t="shared" si="31"/>
        <v>0</v>
      </c>
      <c r="V35" s="47">
        <f t="shared" si="32"/>
        <v>0</v>
      </c>
      <c r="W35" s="47">
        <f t="shared" si="33"/>
        <v>0</v>
      </c>
      <c r="X35" s="119"/>
      <c r="Y35" s="184"/>
      <c r="Z35" s="184"/>
      <c r="AA35" s="184"/>
      <c r="AB35" s="184"/>
      <c r="AC35" s="95"/>
      <c r="AD35" s="96"/>
      <c r="AE35" s="53"/>
      <c r="AF35" s="97"/>
      <c r="AG35" s="98"/>
      <c r="AH35" s="47">
        <f t="shared" si="34"/>
        <v>0</v>
      </c>
      <c r="AI35" s="47">
        <f t="shared" si="35"/>
        <v>0</v>
      </c>
      <c r="AJ35" s="47">
        <f t="shared" si="36"/>
        <v>0</v>
      </c>
      <c r="AK35" s="119"/>
      <c r="AL35" s="184"/>
      <c r="AM35" s="184"/>
      <c r="AN35" s="184"/>
      <c r="AO35" s="184"/>
      <c r="AP35" s="95"/>
      <c r="AQ35" s="96"/>
      <c r="AR35" s="53"/>
      <c r="AS35" s="97"/>
      <c r="AT35" s="98"/>
      <c r="AU35" s="47">
        <f t="shared" si="37"/>
        <v>0</v>
      </c>
      <c r="AV35" s="47">
        <f t="shared" si="38"/>
        <v>0</v>
      </c>
      <c r="AW35" s="47">
        <f t="shared" si="39"/>
        <v>0</v>
      </c>
      <c r="AX35" s="119"/>
      <c r="AY35" s="184"/>
      <c r="AZ35" s="184"/>
      <c r="BA35" s="184"/>
      <c r="BB35" s="184"/>
      <c r="BC35" s="83">
        <f t="shared" si="42"/>
        <v>0</v>
      </c>
      <c r="BD35" s="82">
        <f t="shared" si="43"/>
        <v>0</v>
      </c>
      <c r="BE35" s="86">
        <f t="shared" si="44"/>
        <v>0</v>
      </c>
      <c r="BF35" s="83">
        <f t="shared" si="45"/>
        <v>0</v>
      </c>
      <c r="BG35" s="83">
        <f t="shared" si="46"/>
        <v>0</v>
      </c>
      <c r="BH35" s="32">
        <f t="shared" si="47"/>
        <v>0</v>
      </c>
      <c r="BI35" s="32">
        <f t="shared" si="48"/>
        <v>0</v>
      </c>
      <c r="BJ35" s="32">
        <f t="shared" si="49"/>
        <v>0</v>
      </c>
      <c r="BK35" s="32">
        <f t="shared" si="50"/>
        <v>0</v>
      </c>
      <c r="BL35" s="32">
        <f t="shared" si="51"/>
        <v>0</v>
      </c>
      <c r="BM35" s="32">
        <f t="shared" si="52"/>
        <v>0</v>
      </c>
      <c r="BN35" s="32">
        <f t="shared" si="53"/>
        <v>0</v>
      </c>
      <c r="BO35" s="32">
        <f t="shared" si="54"/>
        <v>0</v>
      </c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164"/>
      <c r="CG35" s="164"/>
      <c r="CH35" s="186">
        <f t="shared" si="55"/>
        <v>0</v>
      </c>
      <c r="CI35" s="186">
        <f t="shared" si="56"/>
        <v>0</v>
      </c>
      <c r="CJ35" s="187"/>
      <c r="CK35" s="164">
        <f t="shared" si="57"/>
        <v>0</v>
      </c>
      <c r="CL35" s="164">
        <f t="shared" si="58"/>
        <v>0</v>
      </c>
      <c r="CM35" s="164">
        <f t="shared" si="59"/>
        <v>0</v>
      </c>
      <c r="CN35" s="164">
        <f t="shared" si="60"/>
        <v>0</v>
      </c>
      <c r="CO35" s="164">
        <f t="shared" si="61"/>
        <v>0</v>
      </c>
      <c r="CP35" s="164">
        <f t="shared" si="62"/>
        <v>0</v>
      </c>
      <c r="CQ35" s="164">
        <f t="shared" si="63"/>
        <v>0</v>
      </c>
      <c r="CR35" s="164">
        <f t="shared" si="64"/>
        <v>0</v>
      </c>
      <c r="CS35" s="164">
        <f t="shared" si="65"/>
        <v>0</v>
      </c>
      <c r="CT35" s="164">
        <f t="shared" si="66"/>
        <v>0</v>
      </c>
      <c r="CU35" s="164">
        <f t="shared" si="67"/>
        <v>0</v>
      </c>
      <c r="CV35" s="164">
        <f t="shared" si="68"/>
        <v>0</v>
      </c>
      <c r="CW35" s="164">
        <f t="shared" si="69"/>
        <v>0</v>
      </c>
      <c r="CX35" s="164">
        <f t="shared" si="70"/>
        <v>0</v>
      </c>
      <c r="CY35" s="164">
        <f t="shared" si="71"/>
        <v>0</v>
      </c>
      <c r="CZ35" s="164">
        <f t="shared" si="72"/>
        <v>0</v>
      </c>
      <c r="DA35" s="164">
        <f t="shared" si="73"/>
        <v>0</v>
      </c>
      <c r="DB35" s="164">
        <f t="shared" si="74"/>
        <v>0</v>
      </c>
      <c r="DC35" s="164">
        <f t="shared" si="75"/>
        <v>0</v>
      </c>
      <c r="DD35" s="164">
        <f t="shared" si="76"/>
        <v>0</v>
      </c>
      <c r="DE35" s="164">
        <f t="shared" si="77"/>
        <v>0</v>
      </c>
      <c r="DF35" s="164">
        <f t="shared" si="78"/>
        <v>0</v>
      </c>
      <c r="DG35" s="164">
        <f t="shared" si="79"/>
        <v>0</v>
      </c>
      <c r="DH35" s="164">
        <f t="shared" si="80"/>
        <v>0</v>
      </c>
      <c r="DI35" s="164">
        <f t="shared" si="81"/>
        <v>0</v>
      </c>
      <c r="DJ35" s="164">
        <f t="shared" si="82"/>
        <v>0</v>
      </c>
      <c r="DK35" s="164">
        <f t="shared" si="83"/>
        <v>0</v>
      </c>
      <c r="DL35" s="164">
        <f t="shared" si="84"/>
        <v>0</v>
      </c>
      <c r="DM35" s="164">
        <f t="shared" si="85"/>
        <v>0</v>
      </c>
      <c r="DN35" s="164">
        <f t="shared" si="86"/>
        <v>0</v>
      </c>
      <c r="DO35" s="164">
        <f t="shared" si="87"/>
        <v>0</v>
      </c>
      <c r="DP35" s="164">
        <f t="shared" si="88"/>
        <v>0</v>
      </c>
      <c r="DQ35" s="164">
        <f t="shared" si="89"/>
        <v>0</v>
      </c>
      <c r="DR35" s="164">
        <f t="shared" si="90"/>
        <v>0</v>
      </c>
      <c r="DS35" s="164">
        <f t="shared" si="91"/>
        <v>0</v>
      </c>
      <c r="DT35" s="164">
        <f t="shared" si="92"/>
        <v>0</v>
      </c>
      <c r="DU35" s="187">
        <f t="shared" si="93"/>
        <v>0</v>
      </c>
      <c r="DV35" s="187">
        <f t="shared" si="94"/>
        <v>0</v>
      </c>
      <c r="DW35" s="187">
        <f t="shared" si="95"/>
        <v>0</v>
      </c>
      <c r="DX35" s="187">
        <f t="shared" si="96"/>
        <v>0</v>
      </c>
      <c r="DY35" s="188"/>
      <c r="EB35" s="175"/>
    </row>
    <row r="36" spans="1:132" x14ac:dyDescent="0.35">
      <c r="A36" s="29" t="s">
        <v>83</v>
      </c>
      <c r="B36" s="63" t="s">
        <v>84</v>
      </c>
      <c r="C36" s="95"/>
      <c r="D36" s="96"/>
      <c r="E36" s="53"/>
      <c r="F36" s="97"/>
      <c r="G36" s="98"/>
      <c r="H36" s="47">
        <f t="shared" si="28"/>
        <v>0</v>
      </c>
      <c r="I36" s="47">
        <f t="shared" si="29"/>
        <v>0</v>
      </c>
      <c r="J36" s="47">
        <f t="shared" si="30"/>
        <v>0</v>
      </c>
      <c r="K36" s="119"/>
      <c r="L36" s="184"/>
      <c r="M36" s="184"/>
      <c r="N36" s="184"/>
      <c r="O36" s="184"/>
      <c r="P36" s="95"/>
      <c r="Q36" s="96"/>
      <c r="R36" s="53"/>
      <c r="S36" s="97"/>
      <c r="T36" s="98"/>
      <c r="U36" s="47">
        <f t="shared" si="31"/>
        <v>0</v>
      </c>
      <c r="V36" s="47">
        <f t="shared" si="32"/>
        <v>0</v>
      </c>
      <c r="W36" s="47">
        <f t="shared" si="33"/>
        <v>0</v>
      </c>
      <c r="X36" s="119"/>
      <c r="Y36" s="184"/>
      <c r="Z36" s="184"/>
      <c r="AA36" s="184"/>
      <c r="AB36" s="184"/>
      <c r="AC36" s="95"/>
      <c r="AD36" s="96"/>
      <c r="AE36" s="53"/>
      <c r="AF36" s="97"/>
      <c r="AG36" s="98"/>
      <c r="AH36" s="47">
        <f t="shared" si="34"/>
        <v>0</v>
      </c>
      <c r="AI36" s="47">
        <f t="shared" si="35"/>
        <v>0</v>
      </c>
      <c r="AJ36" s="47">
        <f t="shared" si="36"/>
        <v>0</v>
      </c>
      <c r="AK36" s="119"/>
      <c r="AL36" s="184"/>
      <c r="AM36" s="184"/>
      <c r="AN36" s="184"/>
      <c r="AO36" s="184"/>
      <c r="AP36" s="95"/>
      <c r="AQ36" s="96"/>
      <c r="AR36" s="53"/>
      <c r="AS36" s="97"/>
      <c r="AT36" s="98"/>
      <c r="AU36" s="47">
        <f t="shared" si="37"/>
        <v>0</v>
      </c>
      <c r="AV36" s="47">
        <f t="shared" si="38"/>
        <v>0</v>
      </c>
      <c r="AW36" s="47">
        <f t="shared" si="39"/>
        <v>0</v>
      </c>
      <c r="AX36" s="119"/>
      <c r="AY36" s="184"/>
      <c r="AZ36" s="184"/>
      <c r="BA36" s="184"/>
      <c r="BB36" s="184"/>
      <c r="BC36" s="83">
        <f t="shared" si="42"/>
        <v>0</v>
      </c>
      <c r="BD36" s="82">
        <f t="shared" si="43"/>
        <v>0</v>
      </c>
      <c r="BE36" s="86">
        <f t="shared" si="44"/>
        <v>0</v>
      </c>
      <c r="BF36" s="83">
        <f t="shared" si="45"/>
        <v>0</v>
      </c>
      <c r="BG36" s="83">
        <f t="shared" si="46"/>
        <v>0</v>
      </c>
      <c r="BH36" s="32">
        <f t="shared" si="47"/>
        <v>0</v>
      </c>
      <c r="BI36" s="32">
        <f t="shared" si="48"/>
        <v>0</v>
      </c>
      <c r="BJ36" s="32">
        <f t="shared" si="49"/>
        <v>0</v>
      </c>
      <c r="BK36" s="32">
        <f t="shared" si="50"/>
        <v>0</v>
      </c>
      <c r="BL36" s="32">
        <f t="shared" si="51"/>
        <v>0</v>
      </c>
      <c r="BM36" s="32">
        <f t="shared" si="52"/>
        <v>0</v>
      </c>
      <c r="BN36" s="32">
        <f t="shared" si="53"/>
        <v>0</v>
      </c>
      <c r="BO36" s="32">
        <f t="shared" si="54"/>
        <v>0</v>
      </c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164"/>
      <c r="CG36" s="164"/>
      <c r="CH36" s="186">
        <f t="shared" si="55"/>
        <v>0</v>
      </c>
      <c r="CI36" s="186">
        <f t="shared" si="56"/>
        <v>0</v>
      </c>
      <c r="CJ36" s="187"/>
      <c r="CK36" s="164">
        <f t="shared" si="57"/>
        <v>0</v>
      </c>
      <c r="CL36" s="164">
        <f t="shared" si="58"/>
        <v>0</v>
      </c>
      <c r="CM36" s="164">
        <f t="shared" si="59"/>
        <v>0</v>
      </c>
      <c r="CN36" s="164">
        <f t="shared" si="60"/>
        <v>0</v>
      </c>
      <c r="CO36" s="164">
        <f t="shared" si="61"/>
        <v>0</v>
      </c>
      <c r="CP36" s="164">
        <f t="shared" si="62"/>
        <v>0</v>
      </c>
      <c r="CQ36" s="164">
        <f t="shared" si="63"/>
        <v>0</v>
      </c>
      <c r="CR36" s="164">
        <f t="shared" si="64"/>
        <v>0</v>
      </c>
      <c r="CS36" s="164">
        <f t="shared" si="65"/>
        <v>0</v>
      </c>
      <c r="CT36" s="164">
        <f t="shared" si="66"/>
        <v>0</v>
      </c>
      <c r="CU36" s="164">
        <f t="shared" si="67"/>
        <v>0</v>
      </c>
      <c r="CV36" s="164">
        <f t="shared" si="68"/>
        <v>0</v>
      </c>
      <c r="CW36" s="164">
        <f t="shared" si="69"/>
        <v>0</v>
      </c>
      <c r="CX36" s="164">
        <f t="shared" si="70"/>
        <v>0</v>
      </c>
      <c r="CY36" s="164">
        <f t="shared" si="71"/>
        <v>0</v>
      </c>
      <c r="CZ36" s="164">
        <f t="shared" si="72"/>
        <v>0</v>
      </c>
      <c r="DA36" s="164">
        <f t="shared" si="73"/>
        <v>0</v>
      </c>
      <c r="DB36" s="164">
        <f t="shared" si="74"/>
        <v>0</v>
      </c>
      <c r="DC36" s="164">
        <f t="shared" si="75"/>
        <v>0</v>
      </c>
      <c r="DD36" s="164">
        <f t="shared" si="76"/>
        <v>0</v>
      </c>
      <c r="DE36" s="164">
        <f t="shared" si="77"/>
        <v>0</v>
      </c>
      <c r="DF36" s="164">
        <f t="shared" si="78"/>
        <v>0</v>
      </c>
      <c r="DG36" s="164">
        <f t="shared" si="79"/>
        <v>0</v>
      </c>
      <c r="DH36" s="164">
        <f t="shared" si="80"/>
        <v>0</v>
      </c>
      <c r="DI36" s="164">
        <f t="shared" si="81"/>
        <v>0</v>
      </c>
      <c r="DJ36" s="164">
        <f t="shared" si="82"/>
        <v>0</v>
      </c>
      <c r="DK36" s="164">
        <f t="shared" si="83"/>
        <v>0</v>
      </c>
      <c r="DL36" s="164">
        <f t="shared" si="84"/>
        <v>0</v>
      </c>
      <c r="DM36" s="164">
        <f t="shared" si="85"/>
        <v>0</v>
      </c>
      <c r="DN36" s="164">
        <f t="shared" si="86"/>
        <v>0</v>
      </c>
      <c r="DO36" s="164">
        <f t="shared" si="87"/>
        <v>0</v>
      </c>
      <c r="DP36" s="164">
        <f t="shared" si="88"/>
        <v>0</v>
      </c>
      <c r="DQ36" s="164">
        <f t="shared" si="89"/>
        <v>0</v>
      </c>
      <c r="DR36" s="164">
        <f t="shared" si="90"/>
        <v>0</v>
      </c>
      <c r="DS36" s="164">
        <f t="shared" si="91"/>
        <v>0</v>
      </c>
      <c r="DT36" s="164">
        <f t="shared" si="92"/>
        <v>0</v>
      </c>
      <c r="DU36" s="187">
        <f t="shared" si="93"/>
        <v>0</v>
      </c>
      <c r="DV36" s="187">
        <f t="shared" si="94"/>
        <v>0</v>
      </c>
      <c r="DW36" s="187">
        <f t="shared" si="95"/>
        <v>0</v>
      </c>
      <c r="DX36" s="187">
        <f t="shared" si="96"/>
        <v>0</v>
      </c>
      <c r="DY36" s="188"/>
      <c r="EB36" s="175"/>
    </row>
    <row r="37" spans="1:132" x14ac:dyDescent="0.35">
      <c r="A37" s="29" t="s">
        <v>85</v>
      </c>
      <c r="B37" s="63" t="s">
        <v>86</v>
      </c>
      <c r="C37" s="95"/>
      <c r="D37" s="96"/>
      <c r="E37" s="53"/>
      <c r="F37" s="97"/>
      <c r="G37" s="98"/>
      <c r="H37" s="47">
        <f t="shared" si="28"/>
        <v>0</v>
      </c>
      <c r="I37" s="47">
        <f t="shared" si="29"/>
        <v>0</v>
      </c>
      <c r="J37" s="47">
        <f t="shared" si="30"/>
        <v>0</v>
      </c>
      <c r="K37" s="119"/>
      <c r="L37" s="184"/>
      <c r="M37" s="184"/>
      <c r="N37" s="184"/>
      <c r="O37" s="184"/>
      <c r="P37" s="95"/>
      <c r="Q37" s="96"/>
      <c r="R37" s="53"/>
      <c r="S37" s="97"/>
      <c r="T37" s="98"/>
      <c r="U37" s="47">
        <f t="shared" si="31"/>
        <v>0</v>
      </c>
      <c r="V37" s="47">
        <f t="shared" si="32"/>
        <v>0</v>
      </c>
      <c r="W37" s="47">
        <f t="shared" si="33"/>
        <v>0</v>
      </c>
      <c r="X37" s="119"/>
      <c r="Y37" s="184"/>
      <c r="Z37" s="184"/>
      <c r="AA37" s="184"/>
      <c r="AB37" s="184"/>
      <c r="AC37" s="95"/>
      <c r="AD37" s="96"/>
      <c r="AE37" s="53"/>
      <c r="AF37" s="97"/>
      <c r="AG37" s="98"/>
      <c r="AH37" s="47">
        <f t="shared" si="34"/>
        <v>0</v>
      </c>
      <c r="AI37" s="47">
        <f t="shared" si="35"/>
        <v>0</v>
      </c>
      <c r="AJ37" s="47">
        <f t="shared" si="36"/>
        <v>0</v>
      </c>
      <c r="AK37" s="119"/>
      <c r="AL37" s="184"/>
      <c r="AM37" s="184"/>
      <c r="AN37" s="184"/>
      <c r="AO37" s="184"/>
      <c r="AP37" s="95"/>
      <c r="AQ37" s="96"/>
      <c r="AR37" s="53"/>
      <c r="AS37" s="97"/>
      <c r="AT37" s="98"/>
      <c r="AU37" s="47">
        <f t="shared" si="37"/>
        <v>0</v>
      </c>
      <c r="AV37" s="47">
        <f t="shared" si="38"/>
        <v>0</v>
      </c>
      <c r="AW37" s="47">
        <f t="shared" si="39"/>
        <v>0</v>
      </c>
      <c r="AX37" s="119"/>
      <c r="AY37" s="184"/>
      <c r="AZ37" s="184"/>
      <c r="BA37" s="184"/>
      <c r="BB37" s="184"/>
      <c r="BC37" s="83">
        <f t="shared" si="42"/>
        <v>0</v>
      </c>
      <c r="BD37" s="82">
        <f t="shared" si="43"/>
        <v>0</v>
      </c>
      <c r="BE37" s="86">
        <f t="shared" si="44"/>
        <v>0</v>
      </c>
      <c r="BF37" s="83">
        <f t="shared" si="45"/>
        <v>0</v>
      </c>
      <c r="BG37" s="83">
        <f t="shared" si="46"/>
        <v>0</v>
      </c>
      <c r="BH37" s="32">
        <f t="shared" si="47"/>
        <v>0</v>
      </c>
      <c r="BI37" s="32">
        <f t="shared" si="48"/>
        <v>0</v>
      </c>
      <c r="BJ37" s="32">
        <f t="shared" si="49"/>
        <v>0</v>
      </c>
      <c r="BK37" s="32">
        <f t="shared" si="50"/>
        <v>0</v>
      </c>
      <c r="BL37" s="32">
        <f t="shared" si="51"/>
        <v>0</v>
      </c>
      <c r="BM37" s="32">
        <f t="shared" si="52"/>
        <v>0</v>
      </c>
      <c r="BN37" s="32">
        <f t="shared" si="53"/>
        <v>0</v>
      </c>
      <c r="BO37" s="32">
        <f t="shared" si="54"/>
        <v>0</v>
      </c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164"/>
      <c r="CG37" s="164"/>
      <c r="CH37" s="186">
        <f t="shared" si="55"/>
        <v>0</v>
      </c>
      <c r="CI37" s="186">
        <f t="shared" si="56"/>
        <v>0</v>
      </c>
      <c r="CJ37" s="187"/>
      <c r="CK37" s="164">
        <f t="shared" si="57"/>
        <v>0</v>
      </c>
      <c r="CL37" s="164">
        <f t="shared" si="58"/>
        <v>0</v>
      </c>
      <c r="CM37" s="164">
        <f t="shared" si="59"/>
        <v>0</v>
      </c>
      <c r="CN37" s="164">
        <f t="shared" si="60"/>
        <v>0</v>
      </c>
      <c r="CO37" s="164">
        <f t="shared" si="61"/>
        <v>0</v>
      </c>
      <c r="CP37" s="164">
        <f t="shared" si="62"/>
        <v>0</v>
      </c>
      <c r="CQ37" s="164">
        <f t="shared" si="63"/>
        <v>0</v>
      </c>
      <c r="CR37" s="164">
        <f t="shared" si="64"/>
        <v>0</v>
      </c>
      <c r="CS37" s="164">
        <f t="shared" si="65"/>
        <v>0</v>
      </c>
      <c r="CT37" s="164">
        <f t="shared" si="66"/>
        <v>0</v>
      </c>
      <c r="CU37" s="164">
        <f t="shared" si="67"/>
        <v>0</v>
      </c>
      <c r="CV37" s="164">
        <f t="shared" si="68"/>
        <v>0</v>
      </c>
      <c r="CW37" s="164">
        <f t="shared" si="69"/>
        <v>0</v>
      </c>
      <c r="CX37" s="164">
        <f t="shared" si="70"/>
        <v>0</v>
      </c>
      <c r="CY37" s="164">
        <f t="shared" si="71"/>
        <v>0</v>
      </c>
      <c r="CZ37" s="164">
        <f t="shared" si="72"/>
        <v>0</v>
      </c>
      <c r="DA37" s="164">
        <f t="shared" si="73"/>
        <v>0</v>
      </c>
      <c r="DB37" s="164">
        <f t="shared" si="74"/>
        <v>0</v>
      </c>
      <c r="DC37" s="164">
        <f t="shared" si="75"/>
        <v>0</v>
      </c>
      <c r="DD37" s="164">
        <f t="shared" si="76"/>
        <v>0</v>
      </c>
      <c r="DE37" s="164">
        <f t="shared" si="77"/>
        <v>0</v>
      </c>
      <c r="DF37" s="164">
        <f t="shared" si="78"/>
        <v>0</v>
      </c>
      <c r="DG37" s="164">
        <f t="shared" si="79"/>
        <v>0</v>
      </c>
      <c r="DH37" s="164">
        <f t="shared" si="80"/>
        <v>0</v>
      </c>
      <c r="DI37" s="164">
        <f t="shared" si="81"/>
        <v>0</v>
      </c>
      <c r="DJ37" s="164">
        <f t="shared" si="82"/>
        <v>0</v>
      </c>
      <c r="DK37" s="164">
        <f t="shared" si="83"/>
        <v>0</v>
      </c>
      <c r="DL37" s="164">
        <f t="shared" si="84"/>
        <v>0</v>
      </c>
      <c r="DM37" s="164">
        <f t="shared" si="85"/>
        <v>0</v>
      </c>
      <c r="DN37" s="164">
        <f t="shared" si="86"/>
        <v>0</v>
      </c>
      <c r="DO37" s="164">
        <f t="shared" si="87"/>
        <v>0</v>
      </c>
      <c r="DP37" s="164">
        <f t="shared" si="88"/>
        <v>0</v>
      </c>
      <c r="DQ37" s="164">
        <f t="shared" si="89"/>
        <v>0</v>
      </c>
      <c r="DR37" s="164">
        <f t="shared" si="90"/>
        <v>0</v>
      </c>
      <c r="DS37" s="164">
        <f t="shared" si="91"/>
        <v>0</v>
      </c>
      <c r="DT37" s="164">
        <f t="shared" si="92"/>
        <v>0</v>
      </c>
      <c r="DU37" s="187">
        <f t="shared" si="93"/>
        <v>0</v>
      </c>
      <c r="DV37" s="187">
        <f t="shared" si="94"/>
        <v>0</v>
      </c>
      <c r="DW37" s="187">
        <f t="shared" si="95"/>
        <v>0</v>
      </c>
      <c r="DX37" s="187">
        <f t="shared" si="96"/>
        <v>0</v>
      </c>
      <c r="DY37" s="188"/>
      <c r="EB37" s="175"/>
    </row>
    <row r="38" spans="1:132" x14ac:dyDescent="0.35">
      <c r="A38" s="29" t="s">
        <v>87</v>
      </c>
      <c r="B38" s="63" t="s">
        <v>88</v>
      </c>
      <c r="C38" s="95"/>
      <c r="D38" s="96"/>
      <c r="E38" s="53"/>
      <c r="F38" s="97"/>
      <c r="G38" s="98"/>
      <c r="H38" s="47">
        <f t="shared" si="28"/>
        <v>0</v>
      </c>
      <c r="I38" s="47">
        <f t="shared" si="29"/>
        <v>0</v>
      </c>
      <c r="J38" s="47">
        <f t="shared" si="30"/>
        <v>0</v>
      </c>
      <c r="K38" s="119"/>
      <c r="L38" s="184"/>
      <c r="M38" s="184"/>
      <c r="N38" s="184"/>
      <c r="O38" s="184"/>
      <c r="P38" s="95"/>
      <c r="Q38" s="96"/>
      <c r="R38" s="53"/>
      <c r="S38" s="97"/>
      <c r="T38" s="98"/>
      <c r="U38" s="47">
        <f t="shared" si="31"/>
        <v>0</v>
      </c>
      <c r="V38" s="47">
        <f t="shared" si="32"/>
        <v>0</v>
      </c>
      <c r="W38" s="47">
        <f t="shared" si="33"/>
        <v>0</v>
      </c>
      <c r="X38" s="119"/>
      <c r="Y38" s="184"/>
      <c r="Z38" s="184"/>
      <c r="AA38" s="184"/>
      <c r="AB38" s="184"/>
      <c r="AC38" s="95"/>
      <c r="AD38" s="96"/>
      <c r="AE38" s="53"/>
      <c r="AF38" s="97"/>
      <c r="AG38" s="98"/>
      <c r="AH38" s="47">
        <f t="shared" si="34"/>
        <v>0</v>
      </c>
      <c r="AI38" s="47">
        <f t="shared" si="35"/>
        <v>0</v>
      </c>
      <c r="AJ38" s="47">
        <f t="shared" si="36"/>
        <v>0</v>
      </c>
      <c r="AK38" s="119"/>
      <c r="AL38" s="184"/>
      <c r="AM38" s="184"/>
      <c r="AN38" s="184"/>
      <c r="AO38" s="184"/>
      <c r="AP38" s="95"/>
      <c r="AQ38" s="96"/>
      <c r="AR38" s="53"/>
      <c r="AS38" s="97"/>
      <c r="AT38" s="98"/>
      <c r="AU38" s="47">
        <f t="shared" si="37"/>
        <v>0</v>
      </c>
      <c r="AV38" s="47">
        <f t="shared" si="38"/>
        <v>0</v>
      </c>
      <c r="AW38" s="47">
        <f t="shared" si="39"/>
        <v>0</v>
      </c>
      <c r="AX38" s="119"/>
      <c r="AY38" s="184"/>
      <c r="AZ38" s="184"/>
      <c r="BA38" s="184"/>
      <c r="BB38" s="184"/>
      <c r="BC38" s="83">
        <f t="shared" si="42"/>
        <v>0</v>
      </c>
      <c r="BD38" s="82">
        <f t="shared" si="43"/>
        <v>0</v>
      </c>
      <c r="BE38" s="86">
        <f t="shared" si="44"/>
        <v>0</v>
      </c>
      <c r="BF38" s="83">
        <f t="shared" si="45"/>
        <v>0</v>
      </c>
      <c r="BG38" s="83">
        <f t="shared" si="46"/>
        <v>0</v>
      </c>
      <c r="BH38" s="32">
        <f t="shared" si="47"/>
        <v>0</v>
      </c>
      <c r="BI38" s="32">
        <f t="shared" si="48"/>
        <v>0</v>
      </c>
      <c r="BJ38" s="32">
        <f t="shared" si="49"/>
        <v>0</v>
      </c>
      <c r="BK38" s="32">
        <f t="shared" si="50"/>
        <v>0</v>
      </c>
      <c r="BL38" s="32">
        <f t="shared" si="51"/>
        <v>0</v>
      </c>
      <c r="BM38" s="32">
        <f t="shared" si="52"/>
        <v>0</v>
      </c>
      <c r="BN38" s="32">
        <f t="shared" si="53"/>
        <v>0</v>
      </c>
      <c r="BO38" s="32">
        <f t="shared" si="54"/>
        <v>0</v>
      </c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164"/>
      <c r="CG38" s="164"/>
      <c r="CH38" s="186">
        <f t="shared" si="55"/>
        <v>0</v>
      </c>
      <c r="CI38" s="186">
        <f t="shared" si="56"/>
        <v>0</v>
      </c>
      <c r="CJ38" s="187"/>
      <c r="CK38" s="164">
        <f t="shared" si="57"/>
        <v>0</v>
      </c>
      <c r="CL38" s="164">
        <f t="shared" si="58"/>
        <v>0</v>
      </c>
      <c r="CM38" s="164">
        <f t="shared" si="59"/>
        <v>0</v>
      </c>
      <c r="CN38" s="164">
        <f t="shared" si="60"/>
        <v>0</v>
      </c>
      <c r="CO38" s="164">
        <f t="shared" si="61"/>
        <v>0</v>
      </c>
      <c r="CP38" s="164">
        <f t="shared" si="62"/>
        <v>0</v>
      </c>
      <c r="CQ38" s="164">
        <f t="shared" si="63"/>
        <v>0</v>
      </c>
      <c r="CR38" s="164">
        <f t="shared" si="64"/>
        <v>0</v>
      </c>
      <c r="CS38" s="164">
        <f t="shared" si="65"/>
        <v>0</v>
      </c>
      <c r="CT38" s="164">
        <f t="shared" si="66"/>
        <v>0</v>
      </c>
      <c r="CU38" s="164">
        <f t="shared" si="67"/>
        <v>0</v>
      </c>
      <c r="CV38" s="164">
        <f t="shared" si="68"/>
        <v>0</v>
      </c>
      <c r="CW38" s="164">
        <f t="shared" si="69"/>
        <v>0</v>
      </c>
      <c r="CX38" s="164">
        <f t="shared" si="70"/>
        <v>0</v>
      </c>
      <c r="CY38" s="164">
        <f t="shared" si="71"/>
        <v>0</v>
      </c>
      <c r="CZ38" s="164">
        <f t="shared" si="72"/>
        <v>0</v>
      </c>
      <c r="DA38" s="164">
        <f t="shared" si="73"/>
        <v>0</v>
      </c>
      <c r="DB38" s="164">
        <f t="shared" si="74"/>
        <v>0</v>
      </c>
      <c r="DC38" s="164">
        <f t="shared" si="75"/>
        <v>0</v>
      </c>
      <c r="DD38" s="164">
        <f t="shared" si="76"/>
        <v>0</v>
      </c>
      <c r="DE38" s="164">
        <f t="shared" si="77"/>
        <v>0</v>
      </c>
      <c r="DF38" s="164">
        <f t="shared" si="78"/>
        <v>0</v>
      </c>
      <c r="DG38" s="164">
        <f t="shared" si="79"/>
        <v>0</v>
      </c>
      <c r="DH38" s="164">
        <f t="shared" si="80"/>
        <v>0</v>
      </c>
      <c r="DI38" s="164">
        <f t="shared" si="81"/>
        <v>0</v>
      </c>
      <c r="DJ38" s="164">
        <f t="shared" si="82"/>
        <v>0</v>
      </c>
      <c r="DK38" s="164">
        <f t="shared" si="83"/>
        <v>0</v>
      </c>
      <c r="DL38" s="164">
        <f t="shared" si="84"/>
        <v>0</v>
      </c>
      <c r="DM38" s="164">
        <f t="shared" si="85"/>
        <v>0</v>
      </c>
      <c r="DN38" s="164">
        <f t="shared" si="86"/>
        <v>0</v>
      </c>
      <c r="DO38" s="164">
        <f t="shared" si="87"/>
        <v>0</v>
      </c>
      <c r="DP38" s="164">
        <f t="shared" si="88"/>
        <v>0</v>
      </c>
      <c r="DQ38" s="164">
        <f t="shared" si="89"/>
        <v>0</v>
      </c>
      <c r="DR38" s="164">
        <f t="shared" si="90"/>
        <v>0</v>
      </c>
      <c r="DS38" s="164">
        <f t="shared" si="91"/>
        <v>0</v>
      </c>
      <c r="DT38" s="164">
        <f t="shared" si="92"/>
        <v>0</v>
      </c>
      <c r="DU38" s="187">
        <f t="shared" si="93"/>
        <v>0</v>
      </c>
      <c r="DV38" s="187">
        <f t="shared" si="94"/>
        <v>0</v>
      </c>
      <c r="DW38" s="187">
        <f t="shared" si="95"/>
        <v>0</v>
      </c>
      <c r="DX38" s="187">
        <f t="shared" si="96"/>
        <v>0</v>
      </c>
      <c r="DY38" s="188"/>
      <c r="EB38" s="175"/>
    </row>
    <row r="39" spans="1:132" x14ac:dyDescent="0.35">
      <c r="A39" s="29" t="s">
        <v>89</v>
      </c>
      <c r="B39" s="63" t="s">
        <v>90</v>
      </c>
      <c r="C39" s="95"/>
      <c r="D39" s="96"/>
      <c r="E39" s="53"/>
      <c r="F39" s="97"/>
      <c r="G39" s="98"/>
      <c r="H39" s="47">
        <f t="shared" si="28"/>
        <v>0</v>
      </c>
      <c r="I39" s="47">
        <f t="shared" si="29"/>
        <v>0</v>
      </c>
      <c r="J39" s="47">
        <f t="shared" si="30"/>
        <v>0</v>
      </c>
      <c r="K39" s="119"/>
      <c r="L39" s="184"/>
      <c r="M39" s="184"/>
      <c r="N39" s="184"/>
      <c r="O39" s="184"/>
      <c r="P39" s="95"/>
      <c r="Q39" s="96"/>
      <c r="R39" s="53"/>
      <c r="S39" s="97"/>
      <c r="T39" s="98"/>
      <c r="U39" s="47">
        <f t="shared" si="31"/>
        <v>0</v>
      </c>
      <c r="V39" s="47">
        <f t="shared" si="32"/>
        <v>0</v>
      </c>
      <c r="W39" s="47">
        <f t="shared" si="33"/>
        <v>0</v>
      </c>
      <c r="X39" s="119"/>
      <c r="Y39" s="184"/>
      <c r="Z39" s="184"/>
      <c r="AA39" s="184"/>
      <c r="AB39" s="184"/>
      <c r="AC39" s="95"/>
      <c r="AD39" s="96"/>
      <c r="AE39" s="53"/>
      <c r="AF39" s="97"/>
      <c r="AG39" s="98"/>
      <c r="AH39" s="47">
        <f t="shared" si="34"/>
        <v>0</v>
      </c>
      <c r="AI39" s="47">
        <f t="shared" si="35"/>
        <v>0</v>
      </c>
      <c r="AJ39" s="47">
        <f t="shared" si="36"/>
        <v>0</v>
      </c>
      <c r="AK39" s="119"/>
      <c r="AL39" s="184"/>
      <c r="AM39" s="184"/>
      <c r="AN39" s="184"/>
      <c r="AO39" s="184"/>
      <c r="AP39" s="95"/>
      <c r="AQ39" s="96"/>
      <c r="AR39" s="53"/>
      <c r="AS39" s="97"/>
      <c r="AT39" s="98"/>
      <c r="AU39" s="47">
        <f t="shared" si="37"/>
        <v>0</v>
      </c>
      <c r="AV39" s="47">
        <f t="shared" si="38"/>
        <v>0</v>
      </c>
      <c r="AW39" s="47">
        <f t="shared" si="39"/>
        <v>0</v>
      </c>
      <c r="AX39" s="119"/>
      <c r="AY39" s="184"/>
      <c r="AZ39" s="184"/>
      <c r="BA39" s="184"/>
      <c r="BB39" s="184"/>
      <c r="BC39" s="83">
        <f t="shared" si="42"/>
        <v>0</v>
      </c>
      <c r="BD39" s="82">
        <f t="shared" si="43"/>
        <v>0</v>
      </c>
      <c r="BE39" s="86">
        <f t="shared" si="44"/>
        <v>0</v>
      </c>
      <c r="BF39" s="83">
        <f t="shared" si="45"/>
        <v>0</v>
      </c>
      <c r="BG39" s="83">
        <f t="shared" si="46"/>
        <v>0</v>
      </c>
      <c r="BH39" s="32">
        <f t="shared" si="47"/>
        <v>0</v>
      </c>
      <c r="BI39" s="32">
        <f t="shared" si="48"/>
        <v>0</v>
      </c>
      <c r="BJ39" s="32">
        <f t="shared" si="49"/>
        <v>0</v>
      </c>
      <c r="BK39" s="32">
        <f t="shared" si="50"/>
        <v>0</v>
      </c>
      <c r="BL39" s="32">
        <f t="shared" si="51"/>
        <v>0</v>
      </c>
      <c r="BM39" s="32">
        <f t="shared" si="52"/>
        <v>0</v>
      </c>
      <c r="BN39" s="32">
        <f t="shared" si="53"/>
        <v>0</v>
      </c>
      <c r="BO39" s="32">
        <f t="shared" si="54"/>
        <v>0</v>
      </c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164"/>
      <c r="CG39" s="164"/>
      <c r="CH39" s="186">
        <f t="shared" si="55"/>
        <v>0</v>
      </c>
      <c r="CI39" s="186">
        <f t="shared" si="56"/>
        <v>0</v>
      </c>
      <c r="CJ39" s="187"/>
      <c r="CK39" s="164">
        <f t="shared" si="57"/>
        <v>0</v>
      </c>
      <c r="CL39" s="164">
        <f t="shared" si="58"/>
        <v>0</v>
      </c>
      <c r="CM39" s="164">
        <f t="shared" si="59"/>
        <v>0</v>
      </c>
      <c r="CN39" s="164">
        <f t="shared" si="60"/>
        <v>0</v>
      </c>
      <c r="CO39" s="164">
        <f t="shared" si="61"/>
        <v>0</v>
      </c>
      <c r="CP39" s="164">
        <f t="shared" si="62"/>
        <v>0</v>
      </c>
      <c r="CQ39" s="164">
        <f t="shared" si="63"/>
        <v>0</v>
      </c>
      <c r="CR39" s="164">
        <f t="shared" si="64"/>
        <v>0</v>
      </c>
      <c r="CS39" s="164">
        <f t="shared" si="65"/>
        <v>0</v>
      </c>
      <c r="CT39" s="164">
        <f t="shared" si="66"/>
        <v>0</v>
      </c>
      <c r="CU39" s="164">
        <f t="shared" si="67"/>
        <v>0</v>
      </c>
      <c r="CV39" s="164">
        <f t="shared" si="68"/>
        <v>0</v>
      </c>
      <c r="CW39" s="164">
        <f t="shared" si="69"/>
        <v>0</v>
      </c>
      <c r="CX39" s="164">
        <f t="shared" si="70"/>
        <v>0</v>
      </c>
      <c r="CY39" s="164">
        <f t="shared" si="71"/>
        <v>0</v>
      </c>
      <c r="CZ39" s="164">
        <f t="shared" si="72"/>
        <v>0</v>
      </c>
      <c r="DA39" s="164">
        <f t="shared" si="73"/>
        <v>0</v>
      </c>
      <c r="DB39" s="164">
        <f t="shared" si="74"/>
        <v>0</v>
      </c>
      <c r="DC39" s="164">
        <f t="shared" si="75"/>
        <v>0</v>
      </c>
      <c r="DD39" s="164">
        <f t="shared" si="76"/>
        <v>0</v>
      </c>
      <c r="DE39" s="164">
        <f t="shared" si="77"/>
        <v>0</v>
      </c>
      <c r="DF39" s="164">
        <f t="shared" si="78"/>
        <v>0</v>
      </c>
      <c r="DG39" s="164">
        <f t="shared" si="79"/>
        <v>0</v>
      </c>
      <c r="DH39" s="164">
        <f t="shared" si="80"/>
        <v>0</v>
      </c>
      <c r="DI39" s="164">
        <f t="shared" si="81"/>
        <v>0</v>
      </c>
      <c r="DJ39" s="164">
        <f t="shared" si="82"/>
        <v>0</v>
      </c>
      <c r="DK39" s="164">
        <f t="shared" si="83"/>
        <v>0</v>
      </c>
      <c r="DL39" s="164">
        <f t="shared" si="84"/>
        <v>0</v>
      </c>
      <c r="DM39" s="164">
        <f t="shared" si="85"/>
        <v>0</v>
      </c>
      <c r="DN39" s="164">
        <f t="shared" si="86"/>
        <v>0</v>
      </c>
      <c r="DO39" s="164">
        <f t="shared" si="87"/>
        <v>0</v>
      </c>
      <c r="DP39" s="164">
        <f t="shared" si="88"/>
        <v>0</v>
      </c>
      <c r="DQ39" s="164">
        <f t="shared" si="89"/>
        <v>0</v>
      </c>
      <c r="DR39" s="164">
        <f t="shared" si="90"/>
        <v>0</v>
      </c>
      <c r="DS39" s="164">
        <f t="shared" si="91"/>
        <v>0</v>
      </c>
      <c r="DT39" s="164">
        <f t="shared" si="92"/>
        <v>0</v>
      </c>
      <c r="DU39" s="187">
        <f t="shared" si="93"/>
        <v>0</v>
      </c>
      <c r="DV39" s="187">
        <f t="shared" si="94"/>
        <v>0</v>
      </c>
      <c r="DW39" s="187">
        <f t="shared" si="95"/>
        <v>0</v>
      </c>
      <c r="DX39" s="187">
        <f t="shared" si="96"/>
        <v>0</v>
      </c>
      <c r="DY39" s="188"/>
      <c r="EB39" s="175"/>
    </row>
    <row r="40" spans="1:132" x14ac:dyDescent="0.35">
      <c r="A40" s="29" t="s">
        <v>91</v>
      </c>
      <c r="B40" s="63" t="s">
        <v>92</v>
      </c>
      <c r="C40" s="95"/>
      <c r="D40" s="96"/>
      <c r="E40" s="31"/>
      <c r="F40" s="97"/>
      <c r="G40" s="55"/>
      <c r="H40" s="47">
        <f t="shared" si="28"/>
        <v>0</v>
      </c>
      <c r="I40" s="47">
        <f t="shared" si="29"/>
        <v>0</v>
      </c>
      <c r="J40" s="47">
        <f t="shared" si="30"/>
        <v>0</v>
      </c>
      <c r="K40" s="119"/>
      <c r="L40" s="184"/>
      <c r="M40" s="184"/>
      <c r="N40" s="184"/>
      <c r="O40" s="184"/>
      <c r="P40" s="95"/>
      <c r="Q40" s="96"/>
      <c r="R40" s="31"/>
      <c r="S40" s="97"/>
      <c r="T40" s="55"/>
      <c r="U40" s="47">
        <f t="shared" si="31"/>
        <v>0</v>
      </c>
      <c r="V40" s="47">
        <f t="shared" si="32"/>
        <v>0</v>
      </c>
      <c r="W40" s="47">
        <f t="shared" si="33"/>
        <v>0</v>
      </c>
      <c r="X40" s="119"/>
      <c r="Y40" s="184"/>
      <c r="Z40" s="184"/>
      <c r="AA40" s="184"/>
      <c r="AB40" s="184"/>
      <c r="AC40" s="95"/>
      <c r="AD40" s="96"/>
      <c r="AE40" s="31"/>
      <c r="AF40" s="97"/>
      <c r="AG40" s="55"/>
      <c r="AH40" s="47">
        <f t="shared" si="34"/>
        <v>0</v>
      </c>
      <c r="AI40" s="47">
        <f t="shared" si="35"/>
        <v>0</v>
      </c>
      <c r="AJ40" s="47">
        <f t="shared" si="36"/>
        <v>0</v>
      </c>
      <c r="AK40" s="119"/>
      <c r="AL40" s="184"/>
      <c r="AM40" s="184"/>
      <c r="AN40" s="184"/>
      <c r="AO40" s="184"/>
      <c r="AP40" s="95"/>
      <c r="AQ40" s="96"/>
      <c r="AR40" s="31"/>
      <c r="AS40" s="97"/>
      <c r="AT40" s="55"/>
      <c r="AU40" s="47">
        <f t="shared" si="37"/>
        <v>0</v>
      </c>
      <c r="AV40" s="47">
        <f t="shared" si="38"/>
        <v>0</v>
      </c>
      <c r="AW40" s="47">
        <f t="shared" si="39"/>
        <v>0</v>
      </c>
      <c r="AX40" s="119"/>
      <c r="AY40" s="184"/>
      <c r="AZ40" s="184"/>
      <c r="BA40" s="184"/>
      <c r="BB40" s="184"/>
      <c r="BC40" s="83">
        <f t="shared" si="42"/>
        <v>0</v>
      </c>
      <c r="BD40" s="82">
        <f t="shared" si="43"/>
        <v>0</v>
      </c>
      <c r="BE40" s="86">
        <f t="shared" si="44"/>
        <v>0</v>
      </c>
      <c r="BF40" s="83">
        <f t="shared" si="45"/>
        <v>0</v>
      </c>
      <c r="BG40" s="83">
        <f t="shared" si="46"/>
        <v>0</v>
      </c>
      <c r="BH40" s="32">
        <f t="shared" si="47"/>
        <v>0</v>
      </c>
      <c r="BI40" s="32">
        <f t="shared" si="48"/>
        <v>0</v>
      </c>
      <c r="BJ40" s="32">
        <f t="shared" si="49"/>
        <v>0</v>
      </c>
      <c r="BK40" s="32">
        <f t="shared" si="50"/>
        <v>0</v>
      </c>
      <c r="BL40" s="32">
        <f t="shared" si="51"/>
        <v>0</v>
      </c>
      <c r="BM40" s="32">
        <f t="shared" si="52"/>
        <v>0</v>
      </c>
      <c r="BN40" s="32">
        <f t="shared" si="53"/>
        <v>0</v>
      </c>
      <c r="BO40" s="32">
        <f t="shared" si="54"/>
        <v>0</v>
      </c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164"/>
      <c r="CG40" s="164"/>
      <c r="CH40" s="186">
        <f t="shared" si="55"/>
        <v>0</v>
      </c>
      <c r="CI40" s="186">
        <f t="shared" si="56"/>
        <v>0</v>
      </c>
      <c r="CJ40" s="187"/>
      <c r="CK40" s="164">
        <f t="shared" si="57"/>
        <v>0</v>
      </c>
      <c r="CL40" s="164">
        <f t="shared" si="58"/>
        <v>0</v>
      </c>
      <c r="CM40" s="164">
        <f t="shared" si="59"/>
        <v>0</v>
      </c>
      <c r="CN40" s="164">
        <f t="shared" si="60"/>
        <v>0</v>
      </c>
      <c r="CO40" s="164">
        <f t="shared" si="61"/>
        <v>0</v>
      </c>
      <c r="CP40" s="164">
        <f t="shared" si="62"/>
        <v>0</v>
      </c>
      <c r="CQ40" s="164">
        <f t="shared" si="63"/>
        <v>0</v>
      </c>
      <c r="CR40" s="164">
        <f t="shared" si="64"/>
        <v>0</v>
      </c>
      <c r="CS40" s="164">
        <f t="shared" si="65"/>
        <v>0</v>
      </c>
      <c r="CT40" s="164">
        <f t="shared" si="66"/>
        <v>0</v>
      </c>
      <c r="CU40" s="164">
        <f t="shared" si="67"/>
        <v>0</v>
      </c>
      <c r="CV40" s="164">
        <f t="shared" si="68"/>
        <v>0</v>
      </c>
      <c r="CW40" s="164">
        <f t="shared" si="69"/>
        <v>0</v>
      </c>
      <c r="CX40" s="164">
        <f t="shared" si="70"/>
        <v>0</v>
      </c>
      <c r="CY40" s="164">
        <f t="shared" si="71"/>
        <v>0</v>
      </c>
      <c r="CZ40" s="164">
        <f t="shared" si="72"/>
        <v>0</v>
      </c>
      <c r="DA40" s="164">
        <f t="shared" si="73"/>
        <v>0</v>
      </c>
      <c r="DB40" s="164">
        <f t="shared" si="74"/>
        <v>0</v>
      </c>
      <c r="DC40" s="164">
        <f t="shared" si="75"/>
        <v>0</v>
      </c>
      <c r="DD40" s="164">
        <f t="shared" si="76"/>
        <v>0</v>
      </c>
      <c r="DE40" s="164">
        <f t="shared" si="77"/>
        <v>0</v>
      </c>
      <c r="DF40" s="164">
        <f t="shared" si="78"/>
        <v>0</v>
      </c>
      <c r="DG40" s="164">
        <f t="shared" si="79"/>
        <v>0</v>
      </c>
      <c r="DH40" s="164">
        <f t="shared" si="80"/>
        <v>0</v>
      </c>
      <c r="DI40" s="164">
        <f t="shared" si="81"/>
        <v>0</v>
      </c>
      <c r="DJ40" s="164">
        <f t="shared" si="82"/>
        <v>0</v>
      </c>
      <c r="DK40" s="164">
        <f t="shared" si="83"/>
        <v>0</v>
      </c>
      <c r="DL40" s="164">
        <f t="shared" si="84"/>
        <v>0</v>
      </c>
      <c r="DM40" s="164">
        <f t="shared" si="85"/>
        <v>0</v>
      </c>
      <c r="DN40" s="164">
        <f t="shared" si="86"/>
        <v>0</v>
      </c>
      <c r="DO40" s="164">
        <f t="shared" si="87"/>
        <v>0</v>
      </c>
      <c r="DP40" s="164">
        <f t="shared" si="88"/>
        <v>0</v>
      </c>
      <c r="DQ40" s="164">
        <f t="shared" si="89"/>
        <v>0</v>
      </c>
      <c r="DR40" s="164">
        <f t="shared" si="90"/>
        <v>0</v>
      </c>
      <c r="DS40" s="164">
        <f t="shared" si="91"/>
        <v>0</v>
      </c>
      <c r="DT40" s="164">
        <f t="shared" si="92"/>
        <v>0</v>
      </c>
      <c r="DU40" s="187">
        <f t="shared" si="93"/>
        <v>0</v>
      </c>
      <c r="DV40" s="187">
        <f t="shared" si="94"/>
        <v>0</v>
      </c>
      <c r="DW40" s="187">
        <f t="shared" si="95"/>
        <v>0</v>
      </c>
      <c r="DX40" s="187">
        <f t="shared" si="96"/>
        <v>0</v>
      </c>
      <c r="DY40" s="188"/>
      <c r="EB40" s="175"/>
    </row>
    <row r="41" spans="1:132" s="113" customFormat="1" x14ac:dyDescent="0.35">
      <c r="A41" s="87" t="s">
        <v>44</v>
      </c>
      <c r="B41" s="88" t="s">
        <v>93</v>
      </c>
      <c r="C41" s="89"/>
      <c r="D41" s="90"/>
      <c r="E41" s="91"/>
      <c r="F41" s="92">
        <f>IFERROR(I41/H41,0)</f>
        <v>0</v>
      </c>
      <c r="G41" s="92">
        <f>IFERROR(J41/H41,0)</f>
        <v>0</v>
      </c>
      <c r="H41" s="90">
        <f>IFERROR(ROUND(SUBTOTAL(9,H28:H40),0),0)</f>
        <v>0</v>
      </c>
      <c r="I41" s="90">
        <f t="shared" ref="I41:BO41" si="97">IFERROR(ROUND(SUBTOTAL(9,I28:I40),0),0)</f>
        <v>0</v>
      </c>
      <c r="J41" s="90">
        <f t="shared" si="97"/>
        <v>0</v>
      </c>
      <c r="K41" s="90"/>
      <c r="L41" s="90">
        <f t="shared" ref="L41" si="98">IFERROR(ROUND(SUBTOTAL(9,L28:L40),0),0)</f>
        <v>0</v>
      </c>
      <c r="M41" s="90">
        <f t="shared" ref="M41" si="99">IFERROR(ROUND(SUBTOTAL(9,M28:M40),0),0)</f>
        <v>0</v>
      </c>
      <c r="N41" s="90">
        <f t="shared" ref="N41" si="100">IFERROR(ROUND(SUBTOTAL(9,N28:N40),0),0)</f>
        <v>0</v>
      </c>
      <c r="O41" s="90">
        <f t="shared" ref="O41" si="101">IFERROR(ROUND(SUBTOTAL(9,O28:O40),0),0)</f>
        <v>0</v>
      </c>
      <c r="P41" s="90"/>
      <c r="Q41" s="90"/>
      <c r="R41" s="90"/>
      <c r="S41" s="92">
        <f>IFERROR(V41/U41,0)</f>
        <v>1</v>
      </c>
      <c r="T41" s="92">
        <f>IFERROR(W41/U41,0)</f>
        <v>0</v>
      </c>
      <c r="U41" s="90">
        <f t="shared" si="97"/>
        <v>1580000</v>
      </c>
      <c r="V41" s="90">
        <f t="shared" si="97"/>
        <v>1580000</v>
      </c>
      <c r="W41" s="90">
        <f t="shared" si="97"/>
        <v>0</v>
      </c>
      <c r="X41" s="90"/>
      <c r="Y41" s="90">
        <f t="shared" ref="Y41" si="102">IFERROR(ROUND(SUBTOTAL(9,Y28:Y40),0),0)</f>
        <v>0</v>
      </c>
      <c r="Z41" s="90">
        <f t="shared" ref="Z41" si="103">IFERROR(ROUND(SUBTOTAL(9,Z28:Z40),0),0)</f>
        <v>0</v>
      </c>
      <c r="AA41" s="90">
        <f t="shared" ref="AA41" si="104">IFERROR(ROUND(SUBTOTAL(9,AA28:AA40),0),0)</f>
        <v>0</v>
      </c>
      <c r="AB41" s="90">
        <f t="shared" ref="AB41" si="105">IFERROR(ROUND(SUBTOTAL(9,AB28:AB40),0),0)</f>
        <v>0</v>
      </c>
      <c r="AC41" s="90"/>
      <c r="AD41" s="90"/>
      <c r="AE41" s="90"/>
      <c r="AF41" s="92">
        <f>IFERROR(AI41/AH41,0)</f>
        <v>1</v>
      </c>
      <c r="AG41" s="92">
        <f>IFERROR(AJ41/AH41,0)</f>
        <v>0</v>
      </c>
      <c r="AH41" s="90">
        <f t="shared" si="97"/>
        <v>790000</v>
      </c>
      <c r="AI41" s="90">
        <f t="shared" si="97"/>
        <v>790000</v>
      </c>
      <c r="AJ41" s="90">
        <f t="shared" si="97"/>
        <v>0</v>
      </c>
      <c r="AK41" s="90"/>
      <c r="AL41" s="90">
        <f t="shared" ref="AL41" si="106">IFERROR(ROUND(SUBTOTAL(9,AL28:AL40),0),0)</f>
        <v>0</v>
      </c>
      <c r="AM41" s="90">
        <f t="shared" ref="AM41" si="107">IFERROR(ROUND(SUBTOTAL(9,AM28:AM40),0),0)</f>
        <v>0</v>
      </c>
      <c r="AN41" s="90">
        <f t="shared" ref="AN41" si="108">IFERROR(ROUND(SUBTOTAL(9,AN28:AN40),0),0)</f>
        <v>0</v>
      </c>
      <c r="AO41" s="90">
        <f t="shared" ref="AO41" si="109">IFERROR(ROUND(SUBTOTAL(9,AO28:AO40),0),0)</f>
        <v>0</v>
      </c>
      <c r="AP41" s="90"/>
      <c r="AQ41" s="90"/>
      <c r="AR41" s="90"/>
      <c r="AS41" s="92">
        <f>IFERROR(AV41/AU41,0)</f>
        <v>1</v>
      </c>
      <c r="AT41" s="92">
        <f>IFERROR(AW41/AU41,0)</f>
        <v>0</v>
      </c>
      <c r="AU41" s="90">
        <f t="shared" si="97"/>
        <v>790000</v>
      </c>
      <c r="AV41" s="90">
        <f t="shared" si="97"/>
        <v>790000</v>
      </c>
      <c r="AW41" s="90">
        <f t="shared" si="97"/>
        <v>0</v>
      </c>
      <c r="AX41" s="90"/>
      <c r="AY41" s="90">
        <f t="shared" ref="AY41" si="110">IFERROR(ROUND(SUBTOTAL(9,AY28:AY40),0),0)</f>
        <v>0</v>
      </c>
      <c r="AZ41" s="90">
        <f t="shared" ref="AZ41" si="111">IFERROR(ROUND(SUBTOTAL(9,AZ28:AZ40),0),0)</f>
        <v>0</v>
      </c>
      <c r="BA41" s="90">
        <f t="shared" ref="BA41" si="112">IFERROR(ROUND(SUBTOTAL(9,BA28:BA40),0),0)</f>
        <v>0</v>
      </c>
      <c r="BB41" s="90">
        <f t="shared" ref="BB41" si="113">IFERROR(ROUND(SUBTOTAL(9,BB28:BB40),0),0)</f>
        <v>0</v>
      </c>
      <c r="BC41" s="90"/>
      <c r="BD41" s="90"/>
      <c r="BE41" s="90"/>
      <c r="BF41" s="92">
        <f>IFERROR(BI41/BH41,0)</f>
        <v>1</v>
      </c>
      <c r="BG41" s="92">
        <f>IFERROR(BJ41/BH41,0)</f>
        <v>0</v>
      </c>
      <c r="BH41" s="90">
        <f t="shared" si="97"/>
        <v>3160000</v>
      </c>
      <c r="BI41" s="90">
        <f t="shared" si="97"/>
        <v>3160000</v>
      </c>
      <c r="BJ41" s="90">
        <f t="shared" si="97"/>
        <v>0</v>
      </c>
      <c r="BK41" s="90"/>
      <c r="BL41" s="90">
        <f t="shared" si="97"/>
        <v>0</v>
      </c>
      <c r="BM41" s="90">
        <f t="shared" si="97"/>
        <v>0</v>
      </c>
      <c r="BN41" s="90">
        <f t="shared" si="97"/>
        <v>0</v>
      </c>
      <c r="BO41" s="90">
        <f t="shared" si="97"/>
        <v>0</v>
      </c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>
        <f t="shared" ref="CK41:DX41" si="114">IFERROR(ROUND(SUBTOTAL(9,CK28:CK40),0),0)</f>
        <v>197500</v>
      </c>
      <c r="CL41" s="90">
        <f t="shared" si="114"/>
        <v>0</v>
      </c>
      <c r="CM41" s="90">
        <f t="shared" si="114"/>
        <v>197500</v>
      </c>
      <c r="CN41" s="90">
        <f t="shared" si="114"/>
        <v>0</v>
      </c>
      <c r="CO41" s="90">
        <f t="shared" si="114"/>
        <v>197500</v>
      </c>
      <c r="CP41" s="90">
        <f t="shared" si="114"/>
        <v>0</v>
      </c>
      <c r="CQ41" s="90">
        <f t="shared" si="114"/>
        <v>197500</v>
      </c>
      <c r="CR41" s="90">
        <f t="shared" si="114"/>
        <v>0</v>
      </c>
      <c r="CS41" s="90">
        <f t="shared" si="114"/>
        <v>197500</v>
      </c>
      <c r="CT41" s="90">
        <f t="shared" si="114"/>
        <v>0</v>
      </c>
      <c r="CU41" s="90">
        <f t="shared" si="114"/>
        <v>197500</v>
      </c>
      <c r="CV41" s="90">
        <f t="shared" si="114"/>
        <v>0</v>
      </c>
      <c r="CW41" s="90">
        <f t="shared" si="114"/>
        <v>197500</v>
      </c>
      <c r="CX41" s="90">
        <f t="shared" si="114"/>
        <v>0</v>
      </c>
      <c r="CY41" s="90">
        <f t="shared" si="114"/>
        <v>197500</v>
      </c>
      <c r="CZ41" s="90">
        <f t="shared" si="114"/>
        <v>0</v>
      </c>
      <c r="DA41" s="90">
        <f t="shared" si="114"/>
        <v>197500</v>
      </c>
      <c r="DB41" s="90">
        <f t="shared" si="114"/>
        <v>0</v>
      </c>
      <c r="DC41" s="90">
        <f t="shared" si="114"/>
        <v>197500</v>
      </c>
      <c r="DD41" s="90">
        <f t="shared" si="114"/>
        <v>0</v>
      </c>
      <c r="DE41" s="90">
        <f t="shared" si="114"/>
        <v>197500</v>
      </c>
      <c r="DF41" s="90">
        <f t="shared" si="114"/>
        <v>0</v>
      </c>
      <c r="DG41" s="90">
        <f t="shared" si="114"/>
        <v>197500</v>
      </c>
      <c r="DH41" s="90">
        <f t="shared" si="114"/>
        <v>0</v>
      </c>
      <c r="DI41" s="90">
        <f t="shared" si="114"/>
        <v>197500</v>
      </c>
      <c r="DJ41" s="90">
        <f t="shared" si="114"/>
        <v>0</v>
      </c>
      <c r="DK41" s="90">
        <f t="shared" si="114"/>
        <v>197500</v>
      </c>
      <c r="DL41" s="90">
        <f t="shared" si="114"/>
        <v>0</v>
      </c>
      <c r="DM41" s="90">
        <f t="shared" si="114"/>
        <v>197500</v>
      </c>
      <c r="DN41" s="90">
        <f t="shared" si="114"/>
        <v>0</v>
      </c>
      <c r="DO41" s="90">
        <f t="shared" si="114"/>
        <v>197500</v>
      </c>
      <c r="DP41" s="90">
        <f t="shared" si="114"/>
        <v>0</v>
      </c>
      <c r="DQ41" s="90">
        <f t="shared" si="114"/>
        <v>0</v>
      </c>
      <c r="DR41" s="90">
        <f t="shared" si="114"/>
        <v>0</v>
      </c>
      <c r="DS41" s="90">
        <f t="shared" si="114"/>
        <v>0</v>
      </c>
      <c r="DT41" s="90">
        <f t="shared" si="114"/>
        <v>0</v>
      </c>
      <c r="DU41" s="90">
        <f t="shared" si="114"/>
        <v>3160000</v>
      </c>
      <c r="DV41" s="90">
        <f t="shared" si="114"/>
        <v>0</v>
      </c>
      <c r="DW41" s="90">
        <f t="shared" si="114"/>
        <v>0</v>
      </c>
      <c r="DX41" s="90">
        <f t="shared" si="114"/>
        <v>0</v>
      </c>
      <c r="DY41" s="196" t="s">
        <v>44</v>
      </c>
      <c r="EB41" s="175"/>
    </row>
    <row r="42" spans="1:132" s="113" customFormat="1" x14ac:dyDescent="0.35">
      <c r="A42" s="115" t="s">
        <v>94</v>
      </c>
      <c r="B42" s="62" t="s">
        <v>47</v>
      </c>
      <c r="C42" s="44"/>
      <c r="D42" s="45"/>
      <c r="E42" s="44"/>
      <c r="F42" s="46"/>
      <c r="G42" s="46"/>
      <c r="H42" s="93">
        <f t="shared" ref="H42:H54" si="115">IFERROR(ROUND((C42*D42*E42),0),0)</f>
        <v>0</v>
      </c>
      <c r="I42" s="93">
        <f t="shared" ref="I42:I54" si="116">IFERROR(ROUND(H42*F42,2),0)</f>
        <v>0</v>
      </c>
      <c r="J42" s="93">
        <f t="shared" ref="J42:J54" si="117">IFERROR(ROUND(H42*G42,2),0)</f>
        <v>0</v>
      </c>
      <c r="K42" s="116"/>
      <c r="L42" s="183"/>
      <c r="M42" s="183"/>
      <c r="N42" s="183"/>
      <c r="O42" s="183"/>
      <c r="P42" s="44"/>
      <c r="Q42" s="45"/>
      <c r="R42" s="44"/>
      <c r="S42" s="46"/>
      <c r="T42" s="46"/>
      <c r="U42" s="93">
        <f t="shared" ref="U42:U54" si="118">IFERROR(ROUND((P42*Q42*R42),0),0)</f>
        <v>0</v>
      </c>
      <c r="V42" s="93">
        <f t="shared" ref="V42:V54" si="119">IFERROR(ROUND(U42*S42,2),0)</f>
        <v>0</v>
      </c>
      <c r="W42" s="93">
        <f t="shared" ref="W42:W54" si="120">IFERROR(ROUND(U42*T42,2),0)</f>
        <v>0</v>
      </c>
      <c r="X42" s="116"/>
      <c r="Y42" s="183"/>
      <c r="Z42" s="183"/>
      <c r="AA42" s="183"/>
      <c r="AB42" s="183"/>
      <c r="AC42" s="44"/>
      <c r="AD42" s="45"/>
      <c r="AE42" s="44"/>
      <c r="AF42" s="46"/>
      <c r="AG42" s="46"/>
      <c r="AH42" s="93">
        <f t="shared" ref="AH42:AH54" si="121">IFERROR(ROUND((AC42*AD42*AE42),0),0)</f>
        <v>0</v>
      </c>
      <c r="AI42" s="93">
        <f t="shared" ref="AI42:AI54" si="122">IFERROR(ROUND(AH42*AF42,2),0)</f>
        <v>0</v>
      </c>
      <c r="AJ42" s="93">
        <f t="shared" ref="AJ42:AJ54" si="123">IFERROR(ROUND(AH42*AG42,2),0)</f>
        <v>0</v>
      </c>
      <c r="AK42" s="116"/>
      <c r="AL42" s="183"/>
      <c r="AM42" s="183"/>
      <c r="AN42" s="183"/>
      <c r="AO42" s="183"/>
      <c r="AP42" s="44"/>
      <c r="AQ42" s="45"/>
      <c r="AR42" s="44"/>
      <c r="AS42" s="46"/>
      <c r="AT42" s="46"/>
      <c r="AU42" s="93">
        <f t="shared" ref="AU42:AU54" si="124">IFERROR(ROUND((AP42*AQ42*AR42),0),0)</f>
        <v>0</v>
      </c>
      <c r="AV42" s="93">
        <f t="shared" ref="AV42:AV54" si="125">IFERROR(ROUND(AU42*AS42,2),0)</f>
        <v>0</v>
      </c>
      <c r="AW42" s="93">
        <f t="shared" ref="AW42:AW54" si="126">IFERROR(ROUND(AU42*AT42,2),0)</f>
        <v>0</v>
      </c>
      <c r="AX42" s="116"/>
      <c r="AY42" s="183"/>
      <c r="AZ42" s="183"/>
      <c r="BA42" s="183"/>
      <c r="BB42" s="183"/>
      <c r="BC42" s="94">
        <f>IFERROR(ROUND(AVERAGE(P42,AC42,AP42),2),0)</f>
        <v>0</v>
      </c>
      <c r="BD42" s="44">
        <f>IFERROR(ROUND(AVERAGE(Q42,AD42,AQ42),2),0)</f>
        <v>0</v>
      </c>
      <c r="BE42" s="45">
        <f>IFERROR(ROUND(R42+AE42+AR42,2),0)</f>
        <v>0</v>
      </c>
      <c r="BF42" s="94">
        <f t="shared" ref="BF42:BF54" si="127">IFERROR(ROUND(AVERAGE(S42,AF42,AS42),2),0)</f>
        <v>0</v>
      </c>
      <c r="BG42" s="94">
        <f t="shared" ref="BG42:BG54" si="128">IFERROR(ROUND(AVERAGE(T42,AG42,AT42),2),0)</f>
        <v>0</v>
      </c>
      <c r="BH42" s="93">
        <f>IFERROR(ROUND(U42+AH42+AU42,2),0)</f>
        <v>0</v>
      </c>
      <c r="BI42" s="93">
        <f t="shared" ref="BI42:BI54" si="129">IFERROR(ROUND(V42+AI42+AV42,2),0)</f>
        <v>0</v>
      </c>
      <c r="BJ42" s="93">
        <f t="shared" ref="BJ42:BJ54" si="130">IFERROR(ROUND(W42+AJ42+AW42,2),0)</f>
        <v>0</v>
      </c>
      <c r="BK42" s="93">
        <f t="shared" ref="BK42:BK54" si="131">IFERROR(ROUND(X42+AK42+AX42,2),0)</f>
        <v>0</v>
      </c>
      <c r="BL42" s="93">
        <f t="shared" ref="BL42:BL54" si="132">IFERROR(ROUND(Y42+AL42+AY42,2),0)</f>
        <v>0</v>
      </c>
      <c r="BM42" s="93">
        <f t="shared" ref="BM42:BM54" si="133">IFERROR(ROUND(Z42+AM42+AZ42,2),0)</f>
        <v>0</v>
      </c>
      <c r="BN42" s="93">
        <f t="shared" ref="BN42:BN54" si="134">IFERROR(ROUND(AA42+AN42+BA42,2),0)</f>
        <v>0</v>
      </c>
      <c r="BO42" s="93">
        <f t="shared" ref="BO42:BO54" si="135">IFERROR(ROUND(AB42+AO42+BB42,2),0)</f>
        <v>0</v>
      </c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17"/>
      <c r="CG42" s="117"/>
      <c r="CH42" s="99">
        <f>ROUND(SUM(BP42:CG42),2)</f>
        <v>0</v>
      </c>
      <c r="CI42" s="99">
        <f>IFERROR(ROUND(BE42-CH42,2),0)</f>
        <v>0</v>
      </c>
      <c r="CJ42" s="118"/>
      <c r="CK42" s="117">
        <f>IFERROR(ROUND(((($BD42*$BP42)*$BC42)*$BF42),0),0)</f>
        <v>0</v>
      </c>
      <c r="CL42" s="117">
        <f>IFERROR(ROUND(((($BD42*$BP42)*$BC42)*$BG42),0),0)</f>
        <v>0</v>
      </c>
      <c r="CM42" s="117">
        <f>IFERROR(ROUND(((($BD42*$BQ42)*$BC42)*$BF42),0),0)</f>
        <v>0</v>
      </c>
      <c r="CN42" s="117">
        <f>IFERROR(ROUND(((($BD42*$BQ42)*$BC42)*$BG42),0),0)</f>
        <v>0</v>
      </c>
      <c r="CO42" s="117">
        <f>IFERROR(ROUND(((($BD42*$BR42)*$BC42)*$BF42),0),0)</f>
        <v>0</v>
      </c>
      <c r="CP42" s="117">
        <f>IFERROR(ROUND(((($BD42*$BR42)*$BC42)*$BG42),0),0)</f>
        <v>0</v>
      </c>
      <c r="CQ42" s="117">
        <f>IFERROR(ROUND(((($BD42*$BS42)*$BC42)*$BF42),0),0)</f>
        <v>0</v>
      </c>
      <c r="CR42" s="117">
        <f>IFERROR(ROUND(((($BD42*$BS42)*$BC42)*$BG42),0),0)</f>
        <v>0</v>
      </c>
      <c r="CS42" s="117">
        <f>IFERROR(ROUND(((($BD42*$BT42)*$BC42)*$BF42),0),0)</f>
        <v>0</v>
      </c>
      <c r="CT42" s="117">
        <f>IFERROR(ROUND(((($BD42*$BT42)*$BC42)*$BG42),0),0)</f>
        <v>0</v>
      </c>
      <c r="CU42" s="117">
        <f>IFERROR(ROUND(((($BD42*$BU42)*$BC42)*$BF42),0),0)</f>
        <v>0</v>
      </c>
      <c r="CV42" s="117">
        <f>IFERROR(ROUND(((($BD42*$BU42)*$BC42)*$BG42),0),0)</f>
        <v>0</v>
      </c>
      <c r="CW42" s="117">
        <f>IFERROR(ROUND(((($BD42*$BV42)*$BC42)*$BF42),0),0)</f>
        <v>0</v>
      </c>
      <c r="CX42" s="117">
        <f>IFERROR(ROUND(((($BD42*$BV42)*$BC42)*$BG42),0),0)</f>
        <v>0</v>
      </c>
      <c r="CY42" s="117">
        <f>IFERROR(ROUND(((($BD42*$BW42)*$BC42)*$BF42),0),0)</f>
        <v>0</v>
      </c>
      <c r="CZ42" s="117">
        <f>IFERROR(ROUND(((($BD42*$BW42)*$BC42)*$BG42),0),0)</f>
        <v>0</v>
      </c>
      <c r="DA42" s="117">
        <f>IFERROR(ROUND(((($BD42*$BX42)*$BC42)*$BF42),0),0)</f>
        <v>0</v>
      </c>
      <c r="DB42" s="117">
        <f>IFERROR(ROUND(((($BD42*$BX42)*$BC42)*$BG42),0),0)</f>
        <v>0</v>
      </c>
      <c r="DC42" s="117">
        <f>IFERROR(ROUND(((($BD42*$BY42)*$BC42)*$BF42),0),0)</f>
        <v>0</v>
      </c>
      <c r="DD42" s="117">
        <f>IFERROR(ROUND(((($BD42*$BY42)*$BC42)*$BG42),0),0)</f>
        <v>0</v>
      </c>
      <c r="DE42" s="117">
        <f>IFERROR(ROUND(((($BD42*$BZ42)*$BC42)*$BF42),0),0)</f>
        <v>0</v>
      </c>
      <c r="DF42" s="117">
        <f>IFERROR(ROUND(((($BD42*$BZ42)*$BC42)*$BG42),0),0)</f>
        <v>0</v>
      </c>
      <c r="DG42" s="117">
        <f>IFERROR(ROUND(((($BD42*$CA42)*$BC42)*$BF42),0),0)</f>
        <v>0</v>
      </c>
      <c r="DH42" s="117">
        <f>IFERROR(ROUND(((($BD42*$CA42)*$BC42)*$BG42),0),0)</f>
        <v>0</v>
      </c>
      <c r="DI42" s="117">
        <f>IFERROR(ROUND(((($BD42*$CB42)*$BC42)*$BF42),0),0)</f>
        <v>0</v>
      </c>
      <c r="DJ42" s="117">
        <f>IFERROR(ROUND(((($BD42*$CB42)*$BC42)*$BG42),0),0)</f>
        <v>0</v>
      </c>
      <c r="DK42" s="117">
        <f>IFERROR(ROUND(((($BD42*$CC42)*$BC42)*$BF42),0),0)</f>
        <v>0</v>
      </c>
      <c r="DL42" s="117">
        <f>IFERROR(ROUND(((($BD42*$CC42)*$BC42)*$BG42),0),0)</f>
        <v>0</v>
      </c>
      <c r="DM42" s="117">
        <f>IFERROR(ROUND(((($BD42*$CD42)*$BC42)*$BF42),0),0)</f>
        <v>0</v>
      </c>
      <c r="DN42" s="117">
        <f>IFERROR(ROUND(((($BD42*$CD42)*$BC42)*$BG42),0),0)</f>
        <v>0</v>
      </c>
      <c r="DO42" s="117">
        <f>IFERROR(ROUND(((($BD42*$CE42)*$BC42)*$BF42),0),0)</f>
        <v>0</v>
      </c>
      <c r="DP42" s="117">
        <f>IFERROR(ROUND(((($BD42*$CE42)*$BC42)*$BG42),0),0)</f>
        <v>0</v>
      </c>
      <c r="DQ42" s="117">
        <f>IFERROR(ROUND(((($BD42*$CF42)*$BC42)*$BF42),0),0)</f>
        <v>0</v>
      </c>
      <c r="DR42" s="117">
        <f>IFERROR(ROUND(((($BD42*$CF42)*$BC42)*$BG42),0),0)</f>
        <v>0</v>
      </c>
      <c r="DS42" s="117">
        <f>IFERROR(ROUND(((($BD42*$CG42)*$BC42)*$BF42),0),0)</f>
        <v>0</v>
      </c>
      <c r="DT42" s="117">
        <f>IFERROR(ROUND(((($BD42*$CG42)*$BC42)*$BG42),0),0)</f>
        <v>0</v>
      </c>
      <c r="DU42" s="118">
        <f>ROUND(CK42+CM42+CO42+CQ42+CS42+CU42+CW42+CY42+DA42+DC42+DE42+DG42+DI42+DK42+DM42+DO42+DQ42+DS42,0)</f>
        <v>0</v>
      </c>
      <c r="DV42" s="118">
        <f>ROUND(CL42+CN42+CP42+CR42+CT42+CV42+CX42+CZ42+DB42+DD42+DF42+DH42+DJ42+DL42+DN42+DP42+DR42+DT42,0)</f>
        <v>0</v>
      </c>
      <c r="DW42" s="118">
        <f>IFERROR(ROUND(DU42-BI42,2),0)</f>
        <v>0</v>
      </c>
      <c r="DX42" s="118">
        <f>IFERROR(ROUND(DV42-BJ42,2),0)</f>
        <v>0</v>
      </c>
      <c r="DY42" s="157"/>
      <c r="EB42" s="175"/>
    </row>
    <row r="43" spans="1:132" x14ac:dyDescent="0.35">
      <c r="A43" s="29" t="s">
        <v>95</v>
      </c>
      <c r="B43" s="63" t="s">
        <v>70</v>
      </c>
      <c r="C43" s="95"/>
      <c r="D43" s="96"/>
      <c r="E43" s="31"/>
      <c r="F43" s="97"/>
      <c r="G43" s="55"/>
      <c r="H43" s="47">
        <f t="shared" si="115"/>
        <v>0</v>
      </c>
      <c r="I43" s="47">
        <f t="shared" si="116"/>
        <v>0</v>
      </c>
      <c r="J43" s="47">
        <f t="shared" si="117"/>
        <v>0</v>
      </c>
      <c r="K43" s="119"/>
      <c r="L43" s="184"/>
      <c r="M43" s="184"/>
      <c r="N43" s="184"/>
      <c r="O43" s="184"/>
      <c r="P43" s="95">
        <v>0.1</v>
      </c>
      <c r="Q43" s="96">
        <v>75000</v>
      </c>
      <c r="R43" s="31">
        <v>8</v>
      </c>
      <c r="S43" s="97">
        <v>1</v>
      </c>
      <c r="T43" s="55"/>
      <c r="U43" s="47">
        <f t="shared" si="118"/>
        <v>60000</v>
      </c>
      <c r="V43" s="47">
        <f t="shared" si="119"/>
        <v>60000</v>
      </c>
      <c r="W43" s="47">
        <f t="shared" si="120"/>
        <v>0</v>
      </c>
      <c r="X43" s="119"/>
      <c r="Y43" s="184"/>
      <c r="Z43" s="184"/>
      <c r="AA43" s="184"/>
      <c r="AB43" s="184"/>
      <c r="AC43" s="95">
        <v>0.1</v>
      </c>
      <c r="AD43" s="96">
        <v>75000</v>
      </c>
      <c r="AE43" s="31">
        <v>4</v>
      </c>
      <c r="AF43" s="97">
        <v>1</v>
      </c>
      <c r="AG43" s="55"/>
      <c r="AH43" s="47">
        <f t="shared" si="121"/>
        <v>30000</v>
      </c>
      <c r="AI43" s="47">
        <f t="shared" si="122"/>
        <v>30000</v>
      </c>
      <c r="AJ43" s="47">
        <f t="shared" si="123"/>
        <v>0</v>
      </c>
      <c r="AK43" s="119"/>
      <c r="AL43" s="184"/>
      <c r="AM43" s="184"/>
      <c r="AN43" s="184"/>
      <c r="AO43" s="184"/>
      <c r="AP43" s="95">
        <v>0.1</v>
      </c>
      <c r="AQ43" s="96">
        <v>75000</v>
      </c>
      <c r="AR43" s="31">
        <v>4</v>
      </c>
      <c r="AS43" s="97">
        <v>1</v>
      </c>
      <c r="AT43" s="55"/>
      <c r="AU43" s="47">
        <f t="shared" si="124"/>
        <v>30000</v>
      </c>
      <c r="AV43" s="47">
        <f t="shared" si="125"/>
        <v>30000</v>
      </c>
      <c r="AW43" s="47">
        <f t="shared" si="126"/>
        <v>0</v>
      </c>
      <c r="AX43" s="119"/>
      <c r="AY43" s="184"/>
      <c r="AZ43" s="184"/>
      <c r="BA43" s="184"/>
      <c r="BB43" s="184"/>
      <c r="BC43" s="83">
        <f t="shared" ref="BC43:BC54" si="136">IFERROR(ROUND(AVERAGE(P43,AC43,AP43),2),0)</f>
        <v>0.1</v>
      </c>
      <c r="BD43" s="82">
        <f t="shared" ref="BD43:BD54" si="137">IFERROR(ROUND(AVERAGE(Q43,AD43,AQ43),2),0)</f>
        <v>75000</v>
      </c>
      <c r="BE43" s="86">
        <f t="shared" ref="BE43:BE54" si="138">IFERROR(ROUND(R43+AE43+AR43,2),0)</f>
        <v>16</v>
      </c>
      <c r="BF43" s="83">
        <f t="shared" si="127"/>
        <v>1</v>
      </c>
      <c r="BG43" s="83">
        <f t="shared" si="128"/>
        <v>0</v>
      </c>
      <c r="BH43" s="32">
        <f t="shared" ref="BH43:BH54" si="139">IFERROR(ROUND(U43+AH43+AU43,2),0)</f>
        <v>120000</v>
      </c>
      <c r="BI43" s="32">
        <f t="shared" si="129"/>
        <v>120000</v>
      </c>
      <c r="BJ43" s="32">
        <f t="shared" si="130"/>
        <v>0</v>
      </c>
      <c r="BK43" s="32">
        <f t="shared" si="131"/>
        <v>0</v>
      </c>
      <c r="BL43" s="32">
        <f t="shared" si="132"/>
        <v>0</v>
      </c>
      <c r="BM43" s="32">
        <f t="shared" si="133"/>
        <v>0</v>
      </c>
      <c r="BN43" s="32">
        <f t="shared" si="134"/>
        <v>0</v>
      </c>
      <c r="BO43" s="32">
        <f t="shared" si="135"/>
        <v>0</v>
      </c>
      <c r="BP43" s="31">
        <v>1</v>
      </c>
      <c r="BQ43" s="31">
        <v>1</v>
      </c>
      <c r="BR43" s="31">
        <v>1</v>
      </c>
      <c r="BS43" s="31">
        <v>1</v>
      </c>
      <c r="BT43" s="31">
        <v>1</v>
      </c>
      <c r="BU43" s="31">
        <v>1</v>
      </c>
      <c r="BV43" s="31">
        <v>1</v>
      </c>
      <c r="BW43" s="31">
        <v>1</v>
      </c>
      <c r="BX43" s="31">
        <v>1</v>
      </c>
      <c r="BY43" s="31">
        <v>1</v>
      </c>
      <c r="BZ43" s="31">
        <v>1</v>
      </c>
      <c r="CA43" s="31">
        <v>1</v>
      </c>
      <c r="CB43" s="31">
        <v>1</v>
      </c>
      <c r="CC43" s="31">
        <v>1</v>
      </c>
      <c r="CD43" s="31">
        <v>1</v>
      </c>
      <c r="CE43" s="31">
        <v>1</v>
      </c>
      <c r="CF43" s="164"/>
      <c r="CG43" s="164"/>
      <c r="CH43" s="186">
        <f t="shared" ref="CH43:CH54" si="140">ROUND(SUM(BP43:CG43),2)</f>
        <v>16</v>
      </c>
      <c r="CI43" s="186">
        <f t="shared" ref="CI43:CI54" si="141">IFERROR(ROUND(BE43-CH43,2),0)</f>
        <v>0</v>
      </c>
      <c r="CJ43" s="187"/>
      <c r="CK43" s="164">
        <f t="shared" si="57"/>
        <v>7500</v>
      </c>
      <c r="CL43" s="164">
        <f t="shared" si="58"/>
        <v>0</v>
      </c>
      <c r="CM43" s="164">
        <f t="shared" si="59"/>
        <v>7500</v>
      </c>
      <c r="CN43" s="164">
        <f t="shared" si="60"/>
        <v>0</v>
      </c>
      <c r="CO43" s="164">
        <f t="shared" si="61"/>
        <v>7500</v>
      </c>
      <c r="CP43" s="164">
        <f t="shared" si="62"/>
        <v>0</v>
      </c>
      <c r="CQ43" s="164">
        <f t="shared" si="63"/>
        <v>7500</v>
      </c>
      <c r="CR43" s="164">
        <f t="shared" si="64"/>
        <v>0</v>
      </c>
      <c r="CS43" s="164">
        <f t="shared" si="65"/>
        <v>7500</v>
      </c>
      <c r="CT43" s="164">
        <f t="shared" si="66"/>
        <v>0</v>
      </c>
      <c r="CU43" s="164">
        <f t="shared" si="67"/>
        <v>7500</v>
      </c>
      <c r="CV43" s="164">
        <f t="shared" si="68"/>
        <v>0</v>
      </c>
      <c r="CW43" s="164">
        <f t="shared" si="69"/>
        <v>7500</v>
      </c>
      <c r="CX43" s="164">
        <f t="shared" si="70"/>
        <v>0</v>
      </c>
      <c r="CY43" s="164">
        <f t="shared" si="71"/>
        <v>7500</v>
      </c>
      <c r="CZ43" s="164">
        <f t="shared" si="72"/>
        <v>0</v>
      </c>
      <c r="DA43" s="164">
        <f t="shared" si="73"/>
        <v>7500</v>
      </c>
      <c r="DB43" s="164">
        <f t="shared" si="74"/>
        <v>0</v>
      </c>
      <c r="DC43" s="164">
        <f t="shared" si="75"/>
        <v>7500</v>
      </c>
      <c r="DD43" s="164">
        <f t="shared" si="76"/>
        <v>0</v>
      </c>
      <c r="DE43" s="164">
        <f t="shared" si="77"/>
        <v>7500</v>
      </c>
      <c r="DF43" s="164">
        <f t="shared" si="78"/>
        <v>0</v>
      </c>
      <c r="DG43" s="164">
        <f t="shared" si="79"/>
        <v>7500</v>
      </c>
      <c r="DH43" s="164">
        <f t="shared" si="80"/>
        <v>0</v>
      </c>
      <c r="DI43" s="164">
        <f t="shared" si="81"/>
        <v>7500</v>
      </c>
      <c r="DJ43" s="164">
        <f t="shared" si="82"/>
        <v>0</v>
      </c>
      <c r="DK43" s="164">
        <f t="shared" si="83"/>
        <v>7500</v>
      </c>
      <c r="DL43" s="164">
        <f t="shared" si="84"/>
        <v>0</v>
      </c>
      <c r="DM43" s="164">
        <f t="shared" si="85"/>
        <v>7500</v>
      </c>
      <c r="DN43" s="164">
        <f t="shared" si="86"/>
        <v>0</v>
      </c>
      <c r="DO43" s="164">
        <f t="shared" si="87"/>
        <v>7500</v>
      </c>
      <c r="DP43" s="164">
        <f t="shared" si="88"/>
        <v>0</v>
      </c>
      <c r="DQ43" s="164">
        <f t="shared" si="89"/>
        <v>0</v>
      </c>
      <c r="DR43" s="164">
        <f t="shared" si="90"/>
        <v>0</v>
      </c>
      <c r="DS43" s="164">
        <f t="shared" si="91"/>
        <v>0</v>
      </c>
      <c r="DT43" s="164">
        <f t="shared" si="92"/>
        <v>0</v>
      </c>
      <c r="DU43" s="187">
        <f t="shared" ref="DU43:DU54" si="142">ROUND(CK43+CM43+CO43+CQ43+CS43+CU43+CW43+CY43+DA43+DC43+DE43+DG43+DI43+DK43+DM43+DO43+DQ43+DS43,0)</f>
        <v>120000</v>
      </c>
      <c r="DV43" s="187">
        <f t="shared" ref="DV43:DV54" si="143">ROUND(CL43+CN43+CP43+CR43+CT43+CV43+CX43+CZ43+DB43+DD43+DF43+DH43+DJ43+DL43+DN43+DP43+DR43+DT43,0)</f>
        <v>0</v>
      </c>
      <c r="DW43" s="187">
        <f t="shared" ref="DW43:DW54" si="144">IFERROR(ROUND(DU43-BI43,2),0)</f>
        <v>0</v>
      </c>
      <c r="DX43" s="187">
        <f t="shared" ref="DX43:DX54" si="145">IFERROR(ROUND(DV43-BJ43,2),0)</f>
        <v>0</v>
      </c>
      <c r="DY43" s="188"/>
      <c r="EB43" s="175"/>
    </row>
    <row r="44" spans="1:132" x14ac:dyDescent="0.35">
      <c r="A44" s="29" t="s">
        <v>96</v>
      </c>
      <c r="B44" s="63" t="s">
        <v>72</v>
      </c>
      <c r="C44" s="95"/>
      <c r="D44" s="96"/>
      <c r="E44" s="31"/>
      <c r="F44" s="97"/>
      <c r="G44" s="55"/>
      <c r="H44" s="47">
        <f t="shared" si="115"/>
        <v>0</v>
      </c>
      <c r="I44" s="47">
        <f t="shared" si="116"/>
        <v>0</v>
      </c>
      <c r="J44" s="47">
        <f t="shared" si="117"/>
        <v>0</v>
      </c>
      <c r="K44" s="119"/>
      <c r="L44" s="184"/>
      <c r="M44" s="184"/>
      <c r="N44" s="184"/>
      <c r="O44" s="184"/>
      <c r="P44" s="95">
        <v>1</v>
      </c>
      <c r="Q44" s="96">
        <v>40000</v>
      </c>
      <c r="R44" s="31">
        <v>8</v>
      </c>
      <c r="S44" s="97">
        <v>1</v>
      </c>
      <c r="T44" s="55"/>
      <c r="U44" s="47">
        <f t="shared" si="118"/>
        <v>320000</v>
      </c>
      <c r="V44" s="47">
        <f t="shared" si="119"/>
        <v>320000</v>
      </c>
      <c r="W44" s="47">
        <f t="shared" si="120"/>
        <v>0</v>
      </c>
      <c r="X44" s="119"/>
      <c r="Y44" s="184"/>
      <c r="Z44" s="184"/>
      <c r="AA44" s="184"/>
      <c r="AB44" s="184"/>
      <c r="AC44" s="95">
        <v>1</v>
      </c>
      <c r="AD44" s="96">
        <v>40000</v>
      </c>
      <c r="AE44" s="31">
        <v>4</v>
      </c>
      <c r="AF44" s="97">
        <v>1</v>
      </c>
      <c r="AG44" s="55"/>
      <c r="AH44" s="47">
        <f t="shared" si="121"/>
        <v>160000</v>
      </c>
      <c r="AI44" s="47">
        <f t="shared" si="122"/>
        <v>160000</v>
      </c>
      <c r="AJ44" s="47">
        <f t="shared" si="123"/>
        <v>0</v>
      </c>
      <c r="AK44" s="119"/>
      <c r="AL44" s="184"/>
      <c r="AM44" s="184"/>
      <c r="AN44" s="184"/>
      <c r="AO44" s="184"/>
      <c r="AP44" s="95">
        <v>1</v>
      </c>
      <c r="AQ44" s="96">
        <v>40000</v>
      </c>
      <c r="AR44" s="31">
        <v>4</v>
      </c>
      <c r="AS44" s="97">
        <v>1</v>
      </c>
      <c r="AT44" s="55"/>
      <c r="AU44" s="47">
        <f t="shared" si="124"/>
        <v>160000</v>
      </c>
      <c r="AV44" s="47">
        <f t="shared" si="125"/>
        <v>160000</v>
      </c>
      <c r="AW44" s="47">
        <f t="shared" si="126"/>
        <v>0</v>
      </c>
      <c r="AX44" s="119"/>
      <c r="AY44" s="184"/>
      <c r="AZ44" s="184"/>
      <c r="BA44" s="184"/>
      <c r="BB44" s="184"/>
      <c r="BC44" s="83">
        <f t="shared" si="136"/>
        <v>1</v>
      </c>
      <c r="BD44" s="82">
        <f t="shared" si="137"/>
        <v>40000</v>
      </c>
      <c r="BE44" s="86">
        <f t="shared" si="138"/>
        <v>16</v>
      </c>
      <c r="BF44" s="83">
        <f t="shared" si="127"/>
        <v>1</v>
      </c>
      <c r="BG44" s="83">
        <f t="shared" si="128"/>
        <v>0</v>
      </c>
      <c r="BH44" s="32">
        <f t="shared" si="139"/>
        <v>640000</v>
      </c>
      <c r="BI44" s="32">
        <f t="shared" si="129"/>
        <v>640000</v>
      </c>
      <c r="BJ44" s="32">
        <f t="shared" si="130"/>
        <v>0</v>
      </c>
      <c r="BK44" s="32">
        <f t="shared" si="131"/>
        <v>0</v>
      </c>
      <c r="BL44" s="32">
        <f t="shared" si="132"/>
        <v>0</v>
      </c>
      <c r="BM44" s="32">
        <f t="shared" si="133"/>
        <v>0</v>
      </c>
      <c r="BN44" s="32">
        <f t="shared" si="134"/>
        <v>0</v>
      </c>
      <c r="BO44" s="32">
        <f t="shared" si="135"/>
        <v>0</v>
      </c>
      <c r="BP44" s="31">
        <v>1</v>
      </c>
      <c r="BQ44" s="31">
        <v>1</v>
      </c>
      <c r="BR44" s="31">
        <v>1</v>
      </c>
      <c r="BS44" s="31">
        <v>1</v>
      </c>
      <c r="BT44" s="31">
        <v>1</v>
      </c>
      <c r="BU44" s="31">
        <v>1</v>
      </c>
      <c r="BV44" s="31">
        <v>1</v>
      </c>
      <c r="BW44" s="31">
        <v>1</v>
      </c>
      <c r="BX44" s="31">
        <v>1</v>
      </c>
      <c r="BY44" s="31">
        <v>1</v>
      </c>
      <c r="BZ44" s="31">
        <v>1</v>
      </c>
      <c r="CA44" s="31">
        <v>1</v>
      </c>
      <c r="CB44" s="31">
        <v>1</v>
      </c>
      <c r="CC44" s="31">
        <v>1</v>
      </c>
      <c r="CD44" s="31">
        <v>1</v>
      </c>
      <c r="CE44" s="31">
        <v>1</v>
      </c>
      <c r="CF44" s="164"/>
      <c r="CG44" s="164"/>
      <c r="CH44" s="186">
        <f t="shared" si="140"/>
        <v>16</v>
      </c>
      <c r="CI44" s="186">
        <f t="shared" si="141"/>
        <v>0</v>
      </c>
      <c r="CJ44" s="187"/>
      <c r="CK44" s="164">
        <f t="shared" si="57"/>
        <v>40000</v>
      </c>
      <c r="CL44" s="164">
        <f t="shared" si="58"/>
        <v>0</v>
      </c>
      <c r="CM44" s="164">
        <f t="shared" si="59"/>
        <v>40000</v>
      </c>
      <c r="CN44" s="164">
        <f t="shared" si="60"/>
        <v>0</v>
      </c>
      <c r="CO44" s="164">
        <f t="shared" si="61"/>
        <v>40000</v>
      </c>
      <c r="CP44" s="164">
        <f t="shared" si="62"/>
        <v>0</v>
      </c>
      <c r="CQ44" s="164">
        <f t="shared" si="63"/>
        <v>40000</v>
      </c>
      <c r="CR44" s="164">
        <f t="shared" si="64"/>
        <v>0</v>
      </c>
      <c r="CS44" s="164">
        <f t="shared" si="65"/>
        <v>40000</v>
      </c>
      <c r="CT44" s="164">
        <f t="shared" si="66"/>
        <v>0</v>
      </c>
      <c r="CU44" s="164">
        <f t="shared" si="67"/>
        <v>40000</v>
      </c>
      <c r="CV44" s="164">
        <f t="shared" si="68"/>
        <v>0</v>
      </c>
      <c r="CW44" s="164">
        <f t="shared" si="69"/>
        <v>40000</v>
      </c>
      <c r="CX44" s="164">
        <f t="shared" si="70"/>
        <v>0</v>
      </c>
      <c r="CY44" s="164">
        <f t="shared" si="71"/>
        <v>40000</v>
      </c>
      <c r="CZ44" s="164">
        <f t="shared" si="72"/>
        <v>0</v>
      </c>
      <c r="DA44" s="164">
        <f t="shared" si="73"/>
        <v>40000</v>
      </c>
      <c r="DB44" s="164">
        <f t="shared" si="74"/>
        <v>0</v>
      </c>
      <c r="DC44" s="164">
        <f t="shared" si="75"/>
        <v>40000</v>
      </c>
      <c r="DD44" s="164">
        <f t="shared" si="76"/>
        <v>0</v>
      </c>
      <c r="DE44" s="164">
        <f t="shared" si="77"/>
        <v>40000</v>
      </c>
      <c r="DF44" s="164">
        <f t="shared" si="78"/>
        <v>0</v>
      </c>
      <c r="DG44" s="164">
        <f t="shared" si="79"/>
        <v>40000</v>
      </c>
      <c r="DH44" s="164">
        <f t="shared" si="80"/>
        <v>0</v>
      </c>
      <c r="DI44" s="164">
        <f t="shared" si="81"/>
        <v>40000</v>
      </c>
      <c r="DJ44" s="164">
        <f t="shared" si="82"/>
        <v>0</v>
      </c>
      <c r="DK44" s="164">
        <f t="shared" si="83"/>
        <v>40000</v>
      </c>
      <c r="DL44" s="164">
        <f t="shared" si="84"/>
        <v>0</v>
      </c>
      <c r="DM44" s="164">
        <f t="shared" si="85"/>
        <v>40000</v>
      </c>
      <c r="DN44" s="164">
        <f t="shared" si="86"/>
        <v>0</v>
      </c>
      <c r="DO44" s="164">
        <f t="shared" si="87"/>
        <v>40000</v>
      </c>
      <c r="DP44" s="164">
        <f t="shared" si="88"/>
        <v>0</v>
      </c>
      <c r="DQ44" s="164">
        <f t="shared" si="89"/>
        <v>0</v>
      </c>
      <c r="DR44" s="164">
        <f t="shared" si="90"/>
        <v>0</v>
      </c>
      <c r="DS44" s="164">
        <f t="shared" si="91"/>
        <v>0</v>
      </c>
      <c r="DT44" s="164">
        <f t="shared" si="92"/>
        <v>0</v>
      </c>
      <c r="DU44" s="187">
        <f t="shared" si="142"/>
        <v>640000</v>
      </c>
      <c r="DV44" s="187">
        <f t="shared" si="143"/>
        <v>0</v>
      </c>
      <c r="DW44" s="187">
        <f t="shared" si="144"/>
        <v>0</v>
      </c>
      <c r="DX44" s="187">
        <f t="shared" si="145"/>
        <v>0</v>
      </c>
      <c r="DY44" s="188"/>
      <c r="EB44" s="175"/>
    </row>
    <row r="45" spans="1:132" x14ac:dyDescent="0.35">
      <c r="A45" s="29" t="s">
        <v>97</v>
      </c>
      <c r="B45" s="63" t="s">
        <v>74</v>
      </c>
      <c r="C45" s="95"/>
      <c r="D45" s="96"/>
      <c r="E45" s="31"/>
      <c r="F45" s="97"/>
      <c r="G45" s="55"/>
      <c r="H45" s="47">
        <f t="shared" si="115"/>
        <v>0</v>
      </c>
      <c r="I45" s="47">
        <f t="shared" si="116"/>
        <v>0</v>
      </c>
      <c r="J45" s="47">
        <f t="shared" si="117"/>
        <v>0</v>
      </c>
      <c r="K45" s="119"/>
      <c r="L45" s="184"/>
      <c r="M45" s="184"/>
      <c r="N45" s="184"/>
      <c r="O45" s="184"/>
      <c r="P45" s="95">
        <v>1</v>
      </c>
      <c r="Q45" s="96">
        <v>35000</v>
      </c>
      <c r="R45" s="31">
        <v>8</v>
      </c>
      <c r="S45" s="97">
        <v>1</v>
      </c>
      <c r="T45" s="55"/>
      <c r="U45" s="47">
        <f t="shared" si="118"/>
        <v>280000</v>
      </c>
      <c r="V45" s="47">
        <f t="shared" si="119"/>
        <v>280000</v>
      </c>
      <c r="W45" s="47">
        <f t="shared" si="120"/>
        <v>0</v>
      </c>
      <c r="X45" s="119"/>
      <c r="Y45" s="184"/>
      <c r="Z45" s="184"/>
      <c r="AA45" s="184"/>
      <c r="AB45" s="184"/>
      <c r="AC45" s="95">
        <v>1</v>
      </c>
      <c r="AD45" s="96">
        <v>35000</v>
      </c>
      <c r="AE45" s="31">
        <v>4</v>
      </c>
      <c r="AF45" s="97">
        <v>1</v>
      </c>
      <c r="AG45" s="55"/>
      <c r="AH45" s="47">
        <f t="shared" si="121"/>
        <v>140000</v>
      </c>
      <c r="AI45" s="47">
        <f t="shared" si="122"/>
        <v>140000</v>
      </c>
      <c r="AJ45" s="47">
        <f t="shared" si="123"/>
        <v>0</v>
      </c>
      <c r="AK45" s="119"/>
      <c r="AL45" s="184"/>
      <c r="AM45" s="184"/>
      <c r="AN45" s="184"/>
      <c r="AO45" s="184"/>
      <c r="AP45" s="95">
        <v>1</v>
      </c>
      <c r="AQ45" s="96">
        <v>35000</v>
      </c>
      <c r="AR45" s="31">
        <v>4</v>
      </c>
      <c r="AS45" s="97">
        <v>1</v>
      </c>
      <c r="AT45" s="55"/>
      <c r="AU45" s="47">
        <f t="shared" si="124"/>
        <v>140000</v>
      </c>
      <c r="AV45" s="47">
        <f t="shared" si="125"/>
        <v>140000</v>
      </c>
      <c r="AW45" s="47">
        <f t="shared" si="126"/>
        <v>0</v>
      </c>
      <c r="AX45" s="119"/>
      <c r="AY45" s="184"/>
      <c r="AZ45" s="184"/>
      <c r="BA45" s="184"/>
      <c r="BB45" s="184"/>
      <c r="BC45" s="83">
        <f t="shared" si="136"/>
        <v>1</v>
      </c>
      <c r="BD45" s="82">
        <f t="shared" si="137"/>
        <v>35000</v>
      </c>
      <c r="BE45" s="86">
        <f t="shared" si="138"/>
        <v>16</v>
      </c>
      <c r="BF45" s="83">
        <f t="shared" si="127"/>
        <v>1</v>
      </c>
      <c r="BG45" s="83">
        <f t="shared" si="128"/>
        <v>0</v>
      </c>
      <c r="BH45" s="32">
        <f t="shared" si="139"/>
        <v>560000</v>
      </c>
      <c r="BI45" s="32">
        <f t="shared" si="129"/>
        <v>560000</v>
      </c>
      <c r="BJ45" s="32">
        <f t="shared" si="130"/>
        <v>0</v>
      </c>
      <c r="BK45" s="32">
        <f t="shared" si="131"/>
        <v>0</v>
      </c>
      <c r="BL45" s="32">
        <f t="shared" si="132"/>
        <v>0</v>
      </c>
      <c r="BM45" s="32">
        <f t="shared" si="133"/>
        <v>0</v>
      </c>
      <c r="BN45" s="32">
        <f t="shared" si="134"/>
        <v>0</v>
      </c>
      <c r="BO45" s="32">
        <f t="shared" si="135"/>
        <v>0</v>
      </c>
      <c r="BP45" s="31">
        <v>1</v>
      </c>
      <c r="BQ45" s="31">
        <v>1</v>
      </c>
      <c r="BR45" s="31">
        <v>1</v>
      </c>
      <c r="BS45" s="31">
        <v>1</v>
      </c>
      <c r="BT45" s="31">
        <v>1</v>
      </c>
      <c r="BU45" s="31">
        <v>1</v>
      </c>
      <c r="BV45" s="31">
        <v>1</v>
      </c>
      <c r="BW45" s="31">
        <v>1</v>
      </c>
      <c r="BX45" s="31">
        <v>1</v>
      </c>
      <c r="BY45" s="31">
        <v>1</v>
      </c>
      <c r="BZ45" s="31">
        <v>1</v>
      </c>
      <c r="CA45" s="31">
        <v>1</v>
      </c>
      <c r="CB45" s="31">
        <v>1</v>
      </c>
      <c r="CC45" s="31">
        <v>1</v>
      </c>
      <c r="CD45" s="31">
        <v>1</v>
      </c>
      <c r="CE45" s="31">
        <v>1</v>
      </c>
      <c r="CF45" s="164"/>
      <c r="CG45" s="164"/>
      <c r="CH45" s="186">
        <f t="shared" si="140"/>
        <v>16</v>
      </c>
      <c r="CI45" s="186">
        <f t="shared" si="141"/>
        <v>0</v>
      </c>
      <c r="CJ45" s="187"/>
      <c r="CK45" s="164">
        <f t="shared" si="57"/>
        <v>35000</v>
      </c>
      <c r="CL45" s="164">
        <f t="shared" si="58"/>
        <v>0</v>
      </c>
      <c r="CM45" s="164">
        <f t="shared" si="59"/>
        <v>35000</v>
      </c>
      <c r="CN45" s="164">
        <f t="shared" si="60"/>
        <v>0</v>
      </c>
      <c r="CO45" s="164">
        <f t="shared" si="61"/>
        <v>35000</v>
      </c>
      <c r="CP45" s="164">
        <f t="shared" si="62"/>
        <v>0</v>
      </c>
      <c r="CQ45" s="164">
        <f t="shared" si="63"/>
        <v>35000</v>
      </c>
      <c r="CR45" s="164">
        <f t="shared" si="64"/>
        <v>0</v>
      </c>
      <c r="CS45" s="164">
        <f t="shared" si="65"/>
        <v>35000</v>
      </c>
      <c r="CT45" s="164">
        <f t="shared" si="66"/>
        <v>0</v>
      </c>
      <c r="CU45" s="164">
        <f t="shared" si="67"/>
        <v>35000</v>
      </c>
      <c r="CV45" s="164">
        <f t="shared" si="68"/>
        <v>0</v>
      </c>
      <c r="CW45" s="164">
        <f t="shared" si="69"/>
        <v>35000</v>
      </c>
      <c r="CX45" s="164">
        <f t="shared" si="70"/>
        <v>0</v>
      </c>
      <c r="CY45" s="164">
        <f t="shared" si="71"/>
        <v>35000</v>
      </c>
      <c r="CZ45" s="164">
        <f t="shared" si="72"/>
        <v>0</v>
      </c>
      <c r="DA45" s="164">
        <f t="shared" si="73"/>
        <v>35000</v>
      </c>
      <c r="DB45" s="164">
        <f t="shared" si="74"/>
        <v>0</v>
      </c>
      <c r="DC45" s="164">
        <f t="shared" si="75"/>
        <v>35000</v>
      </c>
      <c r="DD45" s="164">
        <f t="shared" si="76"/>
        <v>0</v>
      </c>
      <c r="DE45" s="164">
        <f t="shared" si="77"/>
        <v>35000</v>
      </c>
      <c r="DF45" s="164">
        <f t="shared" si="78"/>
        <v>0</v>
      </c>
      <c r="DG45" s="164">
        <f t="shared" si="79"/>
        <v>35000</v>
      </c>
      <c r="DH45" s="164">
        <f t="shared" si="80"/>
        <v>0</v>
      </c>
      <c r="DI45" s="164">
        <f t="shared" si="81"/>
        <v>35000</v>
      </c>
      <c r="DJ45" s="164">
        <f t="shared" si="82"/>
        <v>0</v>
      </c>
      <c r="DK45" s="164">
        <f t="shared" si="83"/>
        <v>35000</v>
      </c>
      <c r="DL45" s="164">
        <f t="shared" si="84"/>
        <v>0</v>
      </c>
      <c r="DM45" s="164">
        <f t="shared" si="85"/>
        <v>35000</v>
      </c>
      <c r="DN45" s="164">
        <f t="shared" si="86"/>
        <v>0</v>
      </c>
      <c r="DO45" s="164">
        <f t="shared" si="87"/>
        <v>35000</v>
      </c>
      <c r="DP45" s="164">
        <f t="shared" si="88"/>
        <v>0</v>
      </c>
      <c r="DQ45" s="164">
        <f t="shared" si="89"/>
        <v>0</v>
      </c>
      <c r="DR45" s="164">
        <f t="shared" si="90"/>
        <v>0</v>
      </c>
      <c r="DS45" s="164">
        <f t="shared" si="91"/>
        <v>0</v>
      </c>
      <c r="DT45" s="164">
        <f t="shared" si="92"/>
        <v>0</v>
      </c>
      <c r="DU45" s="187">
        <f t="shared" si="142"/>
        <v>560000</v>
      </c>
      <c r="DV45" s="187">
        <f t="shared" si="143"/>
        <v>0</v>
      </c>
      <c r="DW45" s="187">
        <f t="shared" si="144"/>
        <v>0</v>
      </c>
      <c r="DX45" s="187">
        <f t="shared" si="145"/>
        <v>0</v>
      </c>
      <c r="DY45" s="188"/>
      <c r="EB45" s="175"/>
    </row>
    <row r="46" spans="1:132" x14ac:dyDescent="0.35">
      <c r="A46" s="29" t="s">
        <v>98</v>
      </c>
      <c r="B46" s="63" t="s">
        <v>76</v>
      </c>
      <c r="C46" s="95"/>
      <c r="D46" s="96"/>
      <c r="E46" s="31"/>
      <c r="F46" s="97"/>
      <c r="G46" s="55"/>
      <c r="H46" s="47">
        <f t="shared" si="115"/>
        <v>0</v>
      </c>
      <c r="I46" s="47">
        <f t="shared" si="116"/>
        <v>0</v>
      </c>
      <c r="J46" s="47">
        <f t="shared" si="117"/>
        <v>0</v>
      </c>
      <c r="K46" s="119"/>
      <c r="L46" s="184"/>
      <c r="M46" s="184"/>
      <c r="N46" s="184"/>
      <c r="O46" s="184"/>
      <c r="P46" s="95">
        <v>1</v>
      </c>
      <c r="Q46" s="96">
        <v>27500</v>
      </c>
      <c r="R46" s="31">
        <v>32</v>
      </c>
      <c r="S46" s="97">
        <v>1</v>
      </c>
      <c r="T46" s="55"/>
      <c r="U46" s="47">
        <f t="shared" si="118"/>
        <v>880000</v>
      </c>
      <c r="V46" s="47">
        <f t="shared" si="119"/>
        <v>880000</v>
      </c>
      <c r="W46" s="47">
        <f t="shared" si="120"/>
        <v>0</v>
      </c>
      <c r="X46" s="119"/>
      <c r="Y46" s="184"/>
      <c r="Z46" s="184"/>
      <c r="AA46" s="184"/>
      <c r="AB46" s="184"/>
      <c r="AC46" s="95">
        <v>1</v>
      </c>
      <c r="AD46" s="96">
        <v>27500</v>
      </c>
      <c r="AE46" s="31">
        <v>16</v>
      </c>
      <c r="AF46" s="97">
        <v>1</v>
      </c>
      <c r="AG46" s="55"/>
      <c r="AH46" s="47">
        <f t="shared" si="121"/>
        <v>440000</v>
      </c>
      <c r="AI46" s="47">
        <f t="shared" si="122"/>
        <v>440000</v>
      </c>
      <c r="AJ46" s="47">
        <f t="shared" si="123"/>
        <v>0</v>
      </c>
      <c r="AK46" s="119"/>
      <c r="AL46" s="184"/>
      <c r="AM46" s="184"/>
      <c r="AN46" s="184"/>
      <c r="AO46" s="184"/>
      <c r="AP46" s="95">
        <v>1</v>
      </c>
      <c r="AQ46" s="96">
        <v>27500</v>
      </c>
      <c r="AR46" s="31">
        <v>16</v>
      </c>
      <c r="AS46" s="97">
        <v>1</v>
      </c>
      <c r="AT46" s="55"/>
      <c r="AU46" s="47">
        <f t="shared" si="124"/>
        <v>440000</v>
      </c>
      <c r="AV46" s="47">
        <f t="shared" si="125"/>
        <v>440000</v>
      </c>
      <c r="AW46" s="47">
        <f t="shared" si="126"/>
        <v>0</v>
      </c>
      <c r="AX46" s="119"/>
      <c r="AY46" s="184"/>
      <c r="AZ46" s="184"/>
      <c r="BA46" s="184"/>
      <c r="BB46" s="184"/>
      <c r="BC46" s="83">
        <f t="shared" si="136"/>
        <v>1</v>
      </c>
      <c r="BD46" s="82">
        <f t="shared" si="137"/>
        <v>27500</v>
      </c>
      <c r="BE46" s="86">
        <f t="shared" si="138"/>
        <v>64</v>
      </c>
      <c r="BF46" s="83">
        <f t="shared" si="127"/>
        <v>1</v>
      </c>
      <c r="BG46" s="83">
        <f t="shared" si="128"/>
        <v>0</v>
      </c>
      <c r="BH46" s="32">
        <f t="shared" si="139"/>
        <v>1760000</v>
      </c>
      <c r="BI46" s="32">
        <f t="shared" si="129"/>
        <v>1760000</v>
      </c>
      <c r="BJ46" s="32">
        <f t="shared" si="130"/>
        <v>0</v>
      </c>
      <c r="BK46" s="32">
        <f t="shared" si="131"/>
        <v>0</v>
      </c>
      <c r="BL46" s="32">
        <f t="shared" si="132"/>
        <v>0</v>
      </c>
      <c r="BM46" s="32">
        <f t="shared" si="133"/>
        <v>0</v>
      </c>
      <c r="BN46" s="32">
        <f t="shared" si="134"/>
        <v>0</v>
      </c>
      <c r="BO46" s="32">
        <f t="shared" si="135"/>
        <v>0</v>
      </c>
      <c r="BP46" s="31">
        <v>4</v>
      </c>
      <c r="BQ46" s="31">
        <v>4</v>
      </c>
      <c r="BR46" s="31">
        <v>4</v>
      </c>
      <c r="BS46" s="31">
        <v>4</v>
      </c>
      <c r="BT46" s="31">
        <v>4</v>
      </c>
      <c r="BU46" s="31">
        <v>4</v>
      </c>
      <c r="BV46" s="31">
        <v>4</v>
      </c>
      <c r="BW46" s="31">
        <v>4</v>
      </c>
      <c r="BX46" s="31">
        <v>4</v>
      </c>
      <c r="BY46" s="31">
        <v>4</v>
      </c>
      <c r="BZ46" s="31">
        <v>4</v>
      </c>
      <c r="CA46" s="31">
        <v>4</v>
      </c>
      <c r="CB46" s="31">
        <v>4</v>
      </c>
      <c r="CC46" s="31">
        <v>4</v>
      </c>
      <c r="CD46" s="31">
        <v>4</v>
      </c>
      <c r="CE46" s="31">
        <v>4</v>
      </c>
      <c r="CF46" s="164"/>
      <c r="CG46" s="164"/>
      <c r="CH46" s="186">
        <f t="shared" si="140"/>
        <v>64</v>
      </c>
      <c r="CI46" s="186">
        <f t="shared" si="141"/>
        <v>0</v>
      </c>
      <c r="CJ46" s="187"/>
      <c r="CK46" s="164">
        <f t="shared" si="57"/>
        <v>110000</v>
      </c>
      <c r="CL46" s="164">
        <f t="shared" si="58"/>
        <v>0</v>
      </c>
      <c r="CM46" s="164">
        <f t="shared" si="59"/>
        <v>110000</v>
      </c>
      <c r="CN46" s="164">
        <f t="shared" si="60"/>
        <v>0</v>
      </c>
      <c r="CO46" s="164">
        <f t="shared" si="61"/>
        <v>110000</v>
      </c>
      <c r="CP46" s="164">
        <f t="shared" si="62"/>
        <v>0</v>
      </c>
      <c r="CQ46" s="164">
        <f t="shared" si="63"/>
        <v>110000</v>
      </c>
      <c r="CR46" s="164">
        <f t="shared" si="64"/>
        <v>0</v>
      </c>
      <c r="CS46" s="164">
        <f t="shared" si="65"/>
        <v>110000</v>
      </c>
      <c r="CT46" s="164">
        <f t="shared" si="66"/>
        <v>0</v>
      </c>
      <c r="CU46" s="164">
        <f t="shared" si="67"/>
        <v>110000</v>
      </c>
      <c r="CV46" s="164">
        <f t="shared" si="68"/>
        <v>0</v>
      </c>
      <c r="CW46" s="164">
        <f t="shared" si="69"/>
        <v>110000</v>
      </c>
      <c r="CX46" s="164">
        <f t="shared" si="70"/>
        <v>0</v>
      </c>
      <c r="CY46" s="164">
        <f t="shared" si="71"/>
        <v>110000</v>
      </c>
      <c r="CZ46" s="164">
        <f t="shared" si="72"/>
        <v>0</v>
      </c>
      <c r="DA46" s="164">
        <f t="shared" si="73"/>
        <v>110000</v>
      </c>
      <c r="DB46" s="164">
        <f t="shared" si="74"/>
        <v>0</v>
      </c>
      <c r="DC46" s="164">
        <f t="shared" si="75"/>
        <v>110000</v>
      </c>
      <c r="DD46" s="164">
        <f t="shared" si="76"/>
        <v>0</v>
      </c>
      <c r="DE46" s="164">
        <f t="shared" si="77"/>
        <v>110000</v>
      </c>
      <c r="DF46" s="164">
        <f t="shared" si="78"/>
        <v>0</v>
      </c>
      <c r="DG46" s="164">
        <f t="shared" si="79"/>
        <v>110000</v>
      </c>
      <c r="DH46" s="164">
        <f t="shared" si="80"/>
        <v>0</v>
      </c>
      <c r="DI46" s="164">
        <f t="shared" si="81"/>
        <v>110000</v>
      </c>
      <c r="DJ46" s="164">
        <f t="shared" si="82"/>
        <v>0</v>
      </c>
      <c r="DK46" s="164">
        <f t="shared" si="83"/>
        <v>110000</v>
      </c>
      <c r="DL46" s="164">
        <f t="shared" si="84"/>
        <v>0</v>
      </c>
      <c r="DM46" s="164">
        <f t="shared" si="85"/>
        <v>110000</v>
      </c>
      <c r="DN46" s="164">
        <f t="shared" si="86"/>
        <v>0</v>
      </c>
      <c r="DO46" s="164">
        <f t="shared" si="87"/>
        <v>110000</v>
      </c>
      <c r="DP46" s="164">
        <f t="shared" si="88"/>
        <v>0</v>
      </c>
      <c r="DQ46" s="164">
        <f t="shared" si="89"/>
        <v>0</v>
      </c>
      <c r="DR46" s="164">
        <f t="shared" si="90"/>
        <v>0</v>
      </c>
      <c r="DS46" s="164">
        <f t="shared" si="91"/>
        <v>0</v>
      </c>
      <c r="DT46" s="164">
        <f t="shared" si="92"/>
        <v>0</v>
      </c>
      <c r="DU46" s="187">
        <f t="shared" si="142"/>
        <v>1760000</v>
      </c>
      <c r="DV46" s="187">
        <f t="shared" si="143"/>
        <v>0</v>
      </c>
      <c r="DW46" s="187">
        <f t="shared" si="144"/>
        <v>0</v>
      </c>
      <c r="DX46" s="187">
        <f t="shared" si="145"/>
        <v>0</v>
      </c>
      <c r="DY46" s="188"/>
      <c r="EB46" s="175"/>
    </row>
    <row r="47" spans="1:132" x14ac:dyDescent="0.35">
      <c r="A47" s="29" t="s">
        <v>99</v>
      </c>
      <c r="B47" s="63" t="s">
        <v>78</v>
      </c>
      <c r="C47" s="95"/>
      <c r="D47" s="96"/>
      <c r="E47" s="31"/>
      <c r="F47" s="97"/>
      <c r="G47" s="55"/>
      <c r="H47" s="47">
        <f t="shared" si="115"/>
        <v>0</v>
      </c>
      <c r="I47" s="47">
        <f t="shared" si="116"/>
        <v>0</v>
      </c>
      <c r="J47" s="47">
        <f t="shared" si="117"/>
        <v>0</v>
      </c>
      <c r="K47" s="119"/>
      <c r="L47" s="184"/>
      <c r="M47" s="184"/>
      <c r="N47" s="184"/>
      <c r="O47" s="184"/>
      <c r="P47" s="95">
        <v>0.5</v>
      </c>
      <c r="Q47" s="96">
        <v>10000</v>
      </c>
      <c r="R47" s="31">
        <v>8</v>
      </c>
      <c r="S47" s="97">
        <v>1</v>
      </c>
      <c r="T47" s="55"/>
      <c r="U47" s="47">
        <f t="shared" si="118"/>
        <v>40000</v>
      </c>
      <c r="V47" s="47">
        <f t="shared" si="119"/>
        <v>40000</v>
      </c>
      <c r="W47" s="47">
        <f t="shared" si="120"/>
        <v>0</v>
      </c>
      <c r="X47" s="119"/>
      <c r="Y47" s="184"/>
      <c r="Z47" s="184"/>
      <c r="AA47" s="184"/>
      <c r="AB47" s="184"/>
      <c r="AC47" s="95">
        <v>0.5</v>
      </c>
      <c r="AD47" s="96">
        <v>10000</v>
      </c>
      <c r="AE47" s="31">
        <v>4</v>
      </c>
      <c r="AF47" s="97">
        <v>1</v>
      </c>
      <c r="AG47" s="55"/>
      <c r="AH47" s="47">
        <f t="shared" si="121"/>
        <v>20000</v>
      </c>
      <c r="AI47" s="47">
        <f t="shared" si="122"/>
        <v>20000</v>
      </c>
      <c r="AJ47" s="47">
        <f t="shared" si="123"/>
        <v>0</v>
      </c>
      <c r="AK47" s="119"/>
      <c r="AL47" s="184"/>
      <c r="AM47" s="184"/>
      <c r="AN47" s="184"/>
      <c r="AO47" s="184"/>
      <c r="AP47" s="95">
        <v>0.5</v>
      </c>
      <c r="AQ47" s="96">
        <v>10000</v>
      </c>
      <c r="AR47" s="31">
        <v>4</v>
      </c>
      <c r="AS47" s="97">
        <v>1</v>
      </c>
      <c r="AT47" s="55"/>
      <c r="AU47" s="47">
        <f t="shared" si="124"/>
        <v>20000</v>
      </c>
      <c r="AV47" s="47">
        <f t="shared" si="125"/>
        <v>20000</v>
      </c>
      <c r="AW47" s="47">
        <f t="shared" si="126"/>
        <v>0</v>
      </c>
      <c r="AX47" s="119"/>
      <c r="AY47" s="184"/>
      <c r="AZ47" s="184"/>
      <c r="BA47" s="184"/>
      <c r="BB47" s="184"/>
      <c r="BC47" s="83">
        <f t="shared" si="136"/>
        <v>0.5</v>
      </c>
      <c r="BD47" s="82">
        <f t="shared" si="137"/>
        <v>10000</v>
      </c>
      <c r="BE47" s="86">
        <f t="shared" si="138"/>
        <v>16</v>
      </c>
      <c r="BF47" s="83">
        <f t="shared" si="127"/>
        <v>1</v>
      </c>
      <c r="BG47" s="83">
        <f t="shared" si="128"/>
        <v>0</v>
      </c>
      <c r="BH47" s="32">
        <f t="shared" si="139"/>
        <v>80000</v>
      </c>
      <c r="BI47" s="32">
        <f t="shared" si="129"/>
        <v>80000</v>
      </c>
      <c r="BJ47" s="32">
        <f t="shared" si="130"/>
        <v>0</v>
      </c>
      <c r="BK47" s="32">
        <f t="shared" si="131"/>
        <v>0</v>
      </c>
      <c r="BL47" s="32">
        <f t="shared" si="132"/>
        <v>0</v>
      </c>
      <c r="BM47" s="32">
        <f t="shared" si="133"/>
        <v>0</v>
      </c>
      <c r="BN47" s="32">
        <f t="shared" si="134"/>
        <v>0</v>
      </c>
      <c r="BO47" s="32">
        <f t="shared" si="135"/>
        <v>0</v>
      </c>
      <c r="BP47" s="31">
        <v>1</v>
      </c>
      <c r="BQ47" s="31">
        <v>1</v>
      </c>
      <c r="BR47" s="31">
        <v>1</v>
      </c>
      <c r="BS47" s="31">
        <v>1</v>
      </c>
      <c r="BT47" s="31">
        <v>1</v>
      </c>
      <c r="BU47" s="31">
        <v>1</v>
      </c>
      <c r="BV47" s="31">
        <v>1</v>
      </c>
      <c r="BW47" s="31">
        <v>1</v>
      </c>
      <c r="BX47" s="31">
        <v>1</v>
      </c>
      <c r="BY47" s="31">
        <v>1</v>
      </c>
      <c r="BZ47" s="31">
        <v>1</v>
      </c>
      <c r="CA47" s="31">
        <v>1</v>
      </c>
      <c r="CB47" s="31">
        <v>1</v>
      </c>
      <c r="CC47" s="31">
        <v>1</v>
      </c>
      <c r="CD47" s="31">
        <v>1</v>
      </c>
      <c r="CE47" s="31">
        <v>1</v>
      </c>
      <c r="CF47" s="164"/>
      <c r="CG47" s="164"/>
      <c r="CH47" s="186">
        <f t="shared" si="140"/>
        <v>16</v>
      </c>
      <c r="CI47" s="186">
        <f t="shared" si="141"/>
        <v>0</v>
      </c>
      <c r="CJ47" s="187"/>
      <c r="CK47" s="164">
        <f t="shared" si="57"/>
        <v>5000</v>
      </c>
      <c r="CL47" s="164">
        <f t="shared" si="58"/>
        <v>0</v>
      </c>
      <c r="CM47" s="164">
        <f t="shared" si="59"/>
        <v>5000</v>
      </c>
      <c r="CN47" s="164">
        <f t="shared" si="60"/>
        <v>0</v>
      </c>
      <c r="CO47" s="164">
        <f t="shared" si="61"/>
        <v>5000</v>
      </c>
      <c r="CP47" s="164">
        <f t="shared" si="62"/>
        <v>0</v>
      </c>
      <c r="CQ47" s="164">
        <f t="shared" si="63"/>
        <v>5000</v>
      </c>
      <c r="CR47" s="164">
        <f t="shared" si="64"/>
        <v>0</v>
      </c>
      <c r="CS47" s="164">
        <f t="shared" si="65"/>
        <v>5000</v>
      </c>
      <c r="CT47" s="164">
        <f t="shared" si="66"/>
        <v>0</v>
      </c>
      <c r="CU47" s="164">
        <f t="shared" si="67"/>
        <v>5000</v>
      </c>
      <c r="CV47" s="164">
        <f t="shared" si="68"/>
        <v>0</v>
      </c>
      <c r="CW47" s="164">
        <f t="shared" si="69"/>
        <v>5000</v>
      </c>
      <c r="CX47" s="164">
        <f t="shared" si="70"/>
        <v>0</v>
      </c>
      <c r="CY47" s="164">
        <f t="shared" si="71"/>
        <v>5000</v>
      </c>
      <c r="CZ47" s="164">
        <f t="shared" si="72"/>
        <v>0</v>
      </c>
      <c r="DA47" s="164">
        <f t="shared" si="73"/>
        <v>5000</v>
      </c>
      <c r="DB47" s="164">
        <f t="shared" si="74"/>
        <v>0</v>
      </c>
      <c r="DC47" s="164">
        <f t="shared" si="75"/>
        <v>5000</v>
      </c>
      <c r="DD47" s="164">
        <f t="shared" si="76"/>
        <v>0</v>
      </c>
      <c r="DE47" s="164">
        <f t="shared" si="77"/>
        <v>5000</v>
      </c>
      <c r="DF47" s="164">
        <f t="shared" si="78"/>
        <v>0</v>
      </c>
      <c r="DG47" s="164">
        <f t="shared" si="79"/>
        <v>5000</v>
      </c>
      <c r="DH47" s="164">
        <f t="shared" si="80"/>
        <v>0</v>
      </c>
      <c r="DI47" s="164">
        <f t="shared" si="81"/>
        <v>5000</v>
      </c>
      <c r="DJ47" s="164">
        <f t="shared" si="82"/>
        <v>0</v>
      </c>
      <c r="DK47" s="164">
        <f t="shared" si="83"/>
        <v>5000</v>
      </c>
      <c r="DL47" s="164">
        <f t="shared" si="84"/>
        <v>0</v>
      </c>
      <c r="DM47" s="164">
        <f t="shared" si="85"/>
        <v>5000</v>
      </c>
      <c r="DN47" s="164">
        <f t="shared" si="86"/>
        <v>0</v>
      </c>
      <c r="DO47" s="164">
        <f t="shared" si="87"/>
        <v>5000</v>
      </c>
      <c r="DP47" s="164">
        <f t="shared" si="88"/>
        <v>0</v>
      </c>
      <c r="DQ47" s="164">
        <f t="shared" si="89"/>
        <v>0</v>
      </c>
      <c r="DR47" s="164">
        <f t="shared" si="90"/>
        <v>0</v>
      </c>
      <c r="DS47" s="164">
        <f t="shared" si="91"/>
        <v>0</v>
      </c>
      <c r="DT47" s="164">
        <f t="shared" si="92"/>
        <v>0</v>
      </c>
      <c r="DU47" s="187">
        <f t="shared" si="142"/>
        <v>80000</v>
      </c>
      <c r="DV47" s="187">
        <f t="shared" si="143"/>
        <v>0</v>
      </c>
      <c r="DW47" s="187">
        <f t="shared" si="144"/>
        <v>0</v>
      </c>
      <c r="DX47" s="187">
        <f t="shared" si="145"/>
        <v>0</v>
      </c>
      <c r="DY47" s="188"/>
      <c r="EB47" s="175"/>
    </row>
    <row r="48" spans="1:132" x14ac:dyDescent="0.35">
      <c r="A48" s="29" t="s">
        <v>100</v>
      </c>
      <c r="B48" s="63" t="s">
        <v>80</v>
      </c>
      <c r="C48" s="95"/>
      <c r="D48" s="96"/>
      <c r="E48" s="31"/>
      <c r="F48" s="97"/>
      <c r="G48" s="55"/>
      <c r="H48" s="47">
        <f t="shared" si="115"/>
        <v>0</v>
      </c>
      <c r="I48" s="47">
        <f t="shared" si="116"/>
        <v>0</v>
      </c>
      <c r="J48" s="47">
        <f t="shared" si="117"/>
        <v>0</v>
      </c>
      <c r="K48" s="119"/>
      <c r="L48" s="184"/>
      <c r="M48" s="184"/>
      <c r="N48" s="184"/>
      <c r="O48" s="184"/>
      <c r="P48" s="95"/>
      <c r="Q48" s="96"/>
      <c r="R48" s="31"/>
      <c r="S48" s="97"/>
      <c r="T48" s="55"/>
      <c r="U48" s="47">
        <f t="shared" si="118"/>
        <v>0</v>
      </c>
      <c r="V48" s="47">
        <f t="shared" si="119"/>
        <v>0</v>
      </c>
      <c r="W48" s="47">
        <f t="shared" si="120"/>
        <v>0</v>
      </c>
      <c r="X48" s="119"/>
      <c r="Y48" s="184"/>
      <c r="Z48" s="184"/>
      <c r="AA48" s="184"/>
      <c r="AB48" s="184"/>
      <c r="AC48" s="95"/>
      <c r="AD48" s="96"/>
      <c r="AE48" s="31"/>
      <c r="AF48" s="97"/>
      <c r="AG48" s="55"/>
      <c r="AH48" s="47">
        <f t="shared" si="121"/>
        <v>0</v>
      </c>
      <c r="AI48" s="47">
        <f t="shared" si="122"/>
        <v>0</v>
      </c>
      <c r="AJ48" s="47">
        <f t="shared" si="123"/>
        <v>0</v>
      </c>
      <c r="AK48" s="119"/>
      <c r="AL48" s="184"/>
      <c r="AM48" s="184"/>
      <c r="AN48" s="184"/>
      <c r="AO48" s="184"/>
      <c r="AP48" s="95"/>
      <c r="AQ48" s="96"/>
      <c r="AR48" s="31"/>
      <c r="AS48" s="97"/>
      <c r="AT48" s="55"/>
      <c r="AU48" s="47">
        <f t="shared" si="124"/>
        <v>0</v>
      </c>
      <c r="AV48" s="47">
        <f t="shared" si="125"/>
        <v>0</v>
      </c>
      <c r="AW48" s="47">
        <f t="shared" si="126"/>
        <v>0</v>
      </c>
      <c r="AX48" s="119"/>
      <c r="AY48" s="184"/>
      <c r="AZ48" s="184"/>
      <c r="BA48" s="184"/>
      <c r="BB48" s="184"/>
      <c r="BC48" s="83">
        <f t="shared" si="136"/>
        <v>0</v>
      </c>
      <c r="BD48" s="82">
        <f t="shared" si="137"/>
        <v>0</v>
      </c>
      <c r="BE48" s="86">
        <f t="shared" si="138"/>
        <v>0</v>
      </c>
      <c r="BF48" s="83">
        <f t="shared" si="127"/>
        <v>0</v>
      </c>
      <c r="BG48" s="83">
        <f t="shared" si="128"/>
        <v>0</v>
      </c>
      <c r="BH48" s="32">
        <f t="shared" si="139"/>
        <v>0</v>
      </c>
      <c r="BI48" s="32">
        <f t="shared" si="129"/>
        <v>0</v>
      </c>
      <c r="BJ48" s="32">
        <f t="shared" si="130"/>
        <v>0</v>
      </c>
      <c r="BK48" s="32">
        <f t="shared" si="131"/>
        <v>0</v>
      </c>
      <c r="BL48" s="32">
        <f t="shared" si="132"/>
        <v>0</v>
      </c>
      <c r="BM48" s="32">
        <f t="shared" si="133"/>
        <v>0</v>
      </c>
      <c r="BN48" s="32">
        <f t="shared" si="134"/>
        <v>0</v>
      </c>
      <c r="BO48" s="32">
        <f t="shared" si="135"/>
        <v>0</v>
      </c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164"/>
      <c r="CG48" s="164"/>
      <c r="CH48" s="186">
        <f t="shared" si="140"/>
        <v>0</v>
      </c>
      <c r="CI48" s="186">
        <f t="shared" si="141"/>
        <v>0</v>
      </c>
      <c r="CJ48" s="187"/>
      <c r="CK48" s="164">
        <f t="shared" si="57"/>
        <v>0</v>
      </c>
      <c r="CL48" s="164">
        <f t="shared" si="58"/>
        <v>0</v>
      </c>
      <c r="CM48" s="164">
        <f t="shared" si="59"/>
        <v>0</v>
      </c>
      <c r="CN48" s="164">
        <f t="shared" si="60"/>
        <v>0</v>
      </c>
      <c r="CO48" s="164">
        <f t="shared" si="61"/>
        <v>0</v>
      </c>
      <c r="CP48" s="164">
        <f t="shared" si="62"/>
        <v>0</v>
      </c>
      <c r="CQ48" s="164">
        <f t="shared" si="63"/>
        <v>0</v>
      </c>
      <c r="CR48" s="164">
        <f t="shared" si="64"/>
        <v>0</v>
      </c>
      <c r="CS48" s="164">
        <f t="shared" si="65"/>
        <v>0</v>
      </c>
      <c r="CT48" s="164">
        <f t="shared" si="66"/>
        <v>0</v>
      </c>
      <c r="CU48" s="164">
        <f t="shared" si="67"/>
        <v>0</v>
      </c>
      <c r="CV48" s="164">
        <f t="shared" si="68"/>
        <v>0</v>
      </c>
      <c r="CW48" s="164">
        <f t="shared" si="69"/>
        <v>0</v>
      </c>
      <c r="CX48" s="164">
        <f t="shared" si="70"/>
        <v>0</v>
      </c>
      <c r="CY48" s="164">
        <f t="shared" si="71"/>
        <v>0</v>
      </c>
      <c r="CZ48" s="164">
        <f t="shared" si="72"/>
        <v>0</v>
      </c>
      <c r="DA48" s="164">
        <f t="shared" si="73"/>
        <v>0</v>
      </c>
      <c r="DB48" s="164">
        <f t="shared" si="74"/>
        <v>0</v>
      </c>
      <c r="DC48" s="164">
        <f t="shared" si="75"/>
        <v>0</v>
      </c>
      <c r="DD48" s="164">
        <f t="shared" si="76"/>
        <v>0</v>
      </c>
      <c r="DE48" s="164">
        <f t="shared" si="77"/>
        <v>0</v>
      </c>
      <c r="DF48" s="164">
        <f t="shared" si="78"/>
        <v>0</v>
      </c>
      <c r="DG48" s="164">
        <f t="shared" si="79"/>
        <v>0</v>
      </c>
      <c r="DH48" s="164">
        <f t="shared" si="80"/>
        <v>0</v>
      </c>
      <c r="DI48" s="164">
        <f t="shared" si="81"/>
        <v>0</v>
      </c>
      <c r="DJ48" s="164">
        <f t="shared" si="82"/>
        <v>0</v>
      </c>
      <c r="DK48" s="164">
        <f t="shared" si="83"/>
        <v>0</v>
      </c>
      <c r="DL48" s="164">
        <f t="shared" si="84"/>
        <v>0</v>
      </c>
      <c r="DM48" s="164">
        <f t="shared" si="85"/>
        <v>0</v>
      </c>
      <c r="DN48" s="164">
        <f t="shared" si="86"/>
        <v>0</v>
      </c>
      <c r="DO48" s="164">
        <f t="shared" si="87"/>
        <v>0</v>
      </c>
      <c r="DP48" s="164">
        <f t="shared" si="88"/>
        <v>0</v>
      </c>
      <c r="DQ48" s="164">
        <f t="shared" si="89"/>
        <v>0</v>
      </c>
      <c r="DR48" s="164">
        <f t="shared" si="90"/>
        <v>0</v>
      </c>
      <c r="DS48" s="164">
        <f t="shared" si="91"/>
        <v>0</v>
      </c>
      <c r="DT48" s="164">
        <f t="shared" si="92"/>
        <v>0</v>
      </c>
      <c r="DU48" s="187">
        <f t="shared" si="142"/>
        <v>0</v>
      </c>
      <c r="DV48" s="187">
        <f t="shared" si="143"/>
        <v>0</v>
      </c>
      <c r="DW48" s="187">
        <f t="shared" si="144"/>
        <v>0</v>
      </c>
      <c r="DX48" s="187">
        <f t="shared" si="145"/>
        <v>0</v>
      </c>
      <c r="DY48" s="188"/>
      <c r="EB48" s="175"/>
    </row>
    <row r="49" spans="1:132" x14ac:dyDescent="0.35">
      <c r="A49" s="29" t="s">
        <v>101</v>
      </c>
      <c r="B49" s="63" t="s">
        <v>82</v>
      </c>
      <c r="C49" s="95"/>
      <c r="D49" s="96"/>
      <c r="E49" s="53"/>
      <c r="F49" s="97"/>
      <c r="G49" s="98"/>
      <c r="H49" s="47">
        <f t="shared" si="115"/>
        <v>0</v>
      </c>
      <c r="I49" s="47">
        <f t="shared" si="116"/>
        <v>0</v>
      </c>
      <c r="J49" s="47">
        <f t="shared" si="117"/>
        <v>0</v>
      </c>
      <c r="K49" s="119"/>
      <c r="L49" s="184"/>
      <c r="M49" s="184"/>
      <c r="N49" s="184"/>
      <c r="O49" s="184"/>
      <c r="P49" s="95"/>
      <c r="Q49" s="96"/>
      <c r="R49" s="53"/>
      <c r="S49" s="97"/>
      <c r="T49" s="98"/>
      <c r="U49" s="47">
        <f t="shared" si="118"/>
        <v>0</v>
      </c>
      <c r="V49" s="47">
        <f t="shared" si="119"/>
        <v>0</v>
      </c>
      <c r="W49" s="47">
        <f t="shared" si="120"/>
        <v>0</v>
      </c>
      <c r="X49" s="119"/>
      <c r="Y49" s="184"/>
      <c r="Z49" s="184"/>
      <c r="AA49" s="184"/>
      <c r="AB49" s="184"/>
      <c r="AC49" s="95"/>
      <c r="AD49" s="96"/>
      <c r="AE49" s="53"/>
      <c r="AF49" s="97"/>
      <c r="AG49" s="98"/>
      <c r="AH49" s="47">
        <f t="shared" si="121"/>
        <v>0</v>
      </c>
      <c r="AI49" s="47">
        <f t="shared" si="122"/>
        <v>0</v>
      </c>
      <c r="AJ49" s="47">
        <f t="shared" si="123"/>
        <v>0</v>
      </c>
      <c r="AK49" s="119"/>
      <c r="AL49" s="184"/>
      <c r="AM49" s="184"/>
      <c r="AN49" s="184"/>
      <c r="AO49" s="184"/>
      <c r="AP49" s="95"/>
      <c r="AQ49" s="96"/>
      <c r="AR49" s="53"/>
      <c r="AS49" s="97"/>
      <c r="AT49" s="98"/>
      <c r="AU49" s="47">
        <f t="shared" si="124"/>
        <v>0</v>
      </c>
      <c r="AV49" s="47">
        <f t="shared" si="125"/>
        <v>0</v>
      </c>
      <c r="AW49" s="47">
        <f t="shared" si="126"/>
        <v>0</v>
      </c>
      <c r="AX49" s="119"/>
      <c r="AY49" s="184"/>
      <c r="AZ49" s="184"/>
      <c r="BA49" s="184"/>
      <c r="BB49" s="184"/>
      <c r="BC49" s="83">
        <f t="shared" si="136"/>
        <v>0</v>
      </c>
      <c r="BD49" s="82">
        <f t="shared" si="137"/>
        <v>0</v>
      </c>
      <c r="BE49" s="86">
        <f t="shared" si="138"/>
        <v>0</v>
      </c>
      <c r="BF49" s="83">
        <f t="shared" si="127"/>
        <v>0</v>
      </c>
      <c r="BG49" s="83">
        <f t="shared" si="128"/>
        <v>0</v>
      </c>
      <c r="BH49" s="32">
        <f t="shared" si="139"/>
        <v>0</v>
      </c>
      <c r="BI49" s="32">
        <f t="shared" si="129"/>
        <v>0</v>
      </c>
      <c r="BJ49" s="32">
        <f t="shared" si="130"/>
        <v>0</v>
      </c>
      <c r="BK49" s="32">
        <f t="shared" si="131"/>
        <v>0</v>
      </c>
      <c r="BL49" s="32">
        <f t="shared" si="132"/>
        <v>0</v>
      </c>
      <c r="BM49" s="32">
        <f t="shared" si="133"/>
        <v>0</v>
      </c>
      <c r="BN49" s="32">
        <f t="shared" si="134"/>
        <v>0</v>
      </c>
      <c r="BO49" s="32">
        <f t="shared" si="135"/>
        <v>0</v>
      </c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164"/>
      <c r="CG49" s="164"/>
      <c r="CH49" s="186">
        <f t="shared" si="140"/>
        <v>0</v>
      </c>
      <c r="CI49" s="186">
        <f t="shared" si="141"/>
        <v>0</v>
      </c>
      <c r="CJ49" s="187"/>
      <c r="CK49" s="164">
        <f t="shared" si="57"/>
        <v>0</v>
      </c>
      <c r="CL49" s="164">
        <f t="shared" si="58"/>
        <v>0</v>
      </c>
      <c r="CM49" s="164">
        <f t="shared" si="59"/>
        <v>0</v>
      </c>
      <c r="CN49" s="164">
        <f t="shared" si="60"/>
        <v>0</v>
      </c>
      <c r="CO49" s="164">
        <f t="shared" si="61"/>
        <v>0</v>
      </c>
      <c r="CP49" s="164">
        <f t="shared" si="62"/>
        <v>0</v>
      </c>
      <c r="CQ49" s="164">
        <f t="shared" si="63"/>
        <v>0</v>
      </c>
      <c r="CR49" s="164">
        <f t="shared" si="64"/>
        <v>0</v>
      </c>
      <c r="CS49" s="164">
        <f t="shared" si="65"/>
        <v>0</v>
      </c>
      <c r="CT49" s="164">
        <f t="shared" si="66"/>
        <v>0</v>
      </c>
      <c r="CU49" s="164">
        <f t="shared" si="67"/>
        <v>0</v>
      </c>
      <c r="CV49" s="164">
        <f t="shared" si="68"/>
        <v>0</v>
      </c>
      <c r="CW49" s="164">
        <f t="shared" si="69"/>
        <v>0</v>
      </c>
      <c r="CX49" s="164">
        <f t="shared" si="70"/>
        <v>0</v>
      </c>
      <c r="CY49" s="164">
        <f t="shared" si="71"/>
        <v>0</v>
      </c>
      <c r="CZ49" s="164">
        <f t="shared" si="72"/>
        <v>0</v>
      </c>
      <c r="DA49" s="164">
        <f t="shared" si="73"/>
        <v>0</v>
      </c>
      <c r="DB49" s="164">
        <f t="shared" si="74"/>
        <v>0</v>
      </c>
      <c r="DC49" s="164">
        <f t="shared" si="75"/>
        <v>0</v>
      </c>
      <c r="DD49" s="164">
        <f t="shared" si="76"/>
        <v>0</v>
      </c>
      <c r="DE49" s="164">
        <f t="shared" si="77"/>
        <v>0</v>
      </c>
      <c r="DF49" s="164">
        <f t="shared" si="78"/>
        <v>0</v>
      </c>
      <c r="DG49" s="164">
        <f t="shared" si="79"/>
        <v>0</v>
      </c>
      <c r="DH49" s="164">
        <f t="shared" si="80"/>
        <v>0</v>
      </c>
      <c r="DI49" s="164">
        <f t="shared" si="81"/>
        <v>0</v>
      </c>
      <c r="DJ49" s="164">
        <f t="shared" si="82"/>
        <v>0</v>
      </c>
      <c r="DK49" s="164">
        <f t="shared" si="83"/>
        <v>0</v>
      </c>
      <c r="DL49" s="164">
        <f t="shared" si="84"/>
        <v>0</v>
      </c>
      <c r="DM49" s="164">
        <f t="shared" si="85"/>
        <v>0</v>
      </c>
      <c r="DN49" s="164">
        <f t="shared" si="86"/>
        <v>0</v>
      </c>
      <c r="DO49" s="164">
        <f t="shared" si="87"/>
        <v>0</v>
      </c>
      <c r="DP49" s="164">
        <f t="shared" si="88"/>
        <v>0</v>
      </c>
      <c r="DQ49" s="164">
        <f t="shared" si="89"/>
        <v>0</v>
      </c>
      <c r="DR49" s="164">
        <f t="shared" si="90"/>
        <v>0</v>
      </c>
      <c r="DS49" s="164">
        <f t="shared" si="91"/>
        <v>0</v>
      </c>
      <c r="DT49" s="164">
        <f t="shared" si="92"/>
        <v>0</v>
      </c>
      <c r="DU49" s="187">
        <f t="shared" si="142"/>
        <v>0</v>
      </c>
      <c r="DV49" s="187">
        <f t="shared" si="143"/>
        <v>0</v>
      </c>
      <c r="DW49" s="187">
        <f t="shared" si="144"/>
        <v>0</v>
      </c>
      <c r="DX49" s="187">
        <f t="shared" si="145"/>
        <v>0</v>
      </c>
      <c r="DY49" s="188"/>
      <c r="EB49" s="175"/>
    </row>
    <row r="50" spans="1:132" x14ac:dyDescent="0.35">
      <c r="A50" s="29" t="s">
        <v>102</v>
      </c>
      <c r="B50" s="63" t="s">
        <v>84</v>
      </c>
      <c r="C50" s="95"/>
      <c r="D50" s="96"/>
      <c r="E50" s="53"/>
      <c r="F50" s="97"/>
      <c r="G50" s="98"/>
      <c r="H50" s="47">
        <f t="shared" si="115"/>
        <v>0</v>
      </c>
      <c r="I50" s="47">
        <f t="shared" si="116"/>
        <v>0</v>
      </c>
      <c r="J50" s="47">
        <f t="shared" si="117"/>
        <v>0</v>
      </c>
      <c r="K50" s="119"/>
      <c r="L50" s="184"/>
      <c r="M50" s="184"/>
      <c r="N50" s="184"/>
      <c r="O50" s="184"/>
      <c r="P50" s="95"/>
      <c r="Q50" s="96"/>
      <c r="R50" s="53"/>
      <c r="S50" s="97"/>
      <c r="T50" s="98"/>
      <c r="U50" s="47">
        <f t="shared" si="118"/>
        <v>0</v>
      </c>
      <c r="V50" s="47">
        <f t="shared" si="119"/>
        <v>0</v>
      </c>
      <c r="W50" s="47">
        <f t="shared" si="120"/>
        <v>0</v>
      </c>
      <c r="X50" s="119"/>
      <c r="Y50" s="184"/>
      <c r="Z50" s="184"/>
      <c r="AA50" s="184"/>
      <c r="AB50" s="184"/>
      <c r="AC50" s="95"/>
      <c r="AD50" s="96"/>
      <c r="AE50" s="53"/>
      <c r="AF50" s="97"/>
      <c r="AG50" s="98"/>
      <c r="AH50" s="47">
        <f t="shared" si="121"/>
        <v>0</v>
      </c>
      <c r="AI50" s="47">
        <f t="shared" si="122"/>
        <v>0</v>
      </c>
      <c r="AJ50" s="47">
        <f t="shared" si="123"/>
        <v>0</v>
      </c>
      <c r="AK50" s="119"/>
      <c r="AL50" s="184"/>
      <c r="AM50" s="184"/>
      <c r="AN50" s="184"/>
      <c r="AO50" s="184"/>
      <c r="AP50" s="95"/>
      <c r="AQ50" s="96"/>
      <c r="AR50" s="53"/>
      <c r="AS50" s="97"/>
      <c r="AT50" s="98"/>
      <c r="AU50" s="47">
        <f t="shared" si="124"/>
        <v>0</v>
      </c>
      <c r="AV50" s="47">
        <f t="shared" si="125"/>
        <v>0</v>
      </c>
      <c r="AW50" s="47">
        <f t="shared" si="126"/>
        <v>0</v>
      </c>
      <c r="AX50" s="119"/>
      <c r="AY50" s="184"/>
      <c r="AZ50" s="184"/>
      <c r="BA50" s="184"/>
      <c r="BB50" s="184"/>
      <c r="BC50" s="83">
        <f t="shared" si="136"/>
        <v>0</v>
      </c>
      <c r="BD50" s="82">
        <f t="shared" si="137"/>
        <v>0</v>
      </c>
      <c r="BE50" s="86">
        <f t="shared" si="138"/>
        <v>0</v>
      </c>
      <c r="BF50" s="83">
        <f t="shared" si="127"/>
        <v>0</v>
      </c>
      <c r="BG50" s="83">
        <f t="shared" si="128"/>
        <v>0</v>
      </c>
      <c r="BH50" s="32">
        <f t="shared" si="139"/>
        <v>0</v>
      </c>
      <c r="BI50" s="32">
        <f t="shared" si="129"/>
        <v>0</v>
      </c>
      <c r="BJ50" s="32">
        <f t="shared" si="130"/>
        <v>0</v>
      </c>
      <c r="BK50" s="32">
        <f t="shared" si="131"/>
        <v>0</v>
      </c>
      <c r="BL50" s="32">
        <f t="shared" si="132"/>
        <v>0</v>
      </c>
      <c r="BM50" s="32">
        <f t="shared" si="133"/>
        <v>0</v>
      </c>
      <c r="BN50" s="32">
        <f t="shared" si="134"/>
        <v>0</v>
      </c>
      <c r="BO50" s="32">
        <f t="shared" si="135"/>
        <v>0</v>
      </c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164"/>
      <c r="CG50" s="164"/>
      <c r="CH50" s="186">
        <f t="shared" si="140"/>
        <v>0</v>
      </c>
      <c r="CI50" s="186">
        <f t="shared" si="141"/>
        <v>0</v>
      </c>
      <c r="CJ50" s="187"/>
      <c r="CK50" s="164">
        <f t="shared" si="57"/>
        <v>0</v>
      </c>
      <c r="CL50" s="164">
        <f t="shared" si="58"/>
        <v>0</v>
      </c>
      <c r="CM50" s="164">
        <f t="shared" si="59"/>
        <v>0</v>
      </c>
      <c r="CN50" s="164">
        <f t="shared" si="60"/>
        <v>0</v>
      </c>
      <c r="CO50" s="164">
        <f t="shared" si="61"/>
        <v>0</v>
      </c>
      <c r="CP50" s="164">
        <f t="shared" si="62"/>
        <v>0</v>
      </c>
      <c r="CQ50" s="164">
        <f t="shared" si="63"/>
        <v>0</v>
      </c>
      <c r="CR50" s="164">
        <f t="shared" si="64"/>
        <v>0</v>
      </c>
      <c r="CS50" s="164">
        <f t="shared" si="65"/>
        <v>0</v>
      </c>
      <c r="CT50" s="164">
        <f t="shared" si="66"/>
        <v>0</v>
      </c>
      <c r="CU50" s="164">
        <f t="shared" si="67"/>
        <v>0</v>
      </c>
      <c r="CV50" s="164">
        <f t="shared" si="68"/>
        <v>0</v>
      </c>
      <c r="CW50" s="164">
        <f t="shared" si="69"/>
        <v>0</v>
      </c>
      <c r="CX50" s="164">
        <f t="shared" si="70"/>
        <v>0</v>
      </c>
      <c r="CY50" s="164">
        <f t="shared" si="71"/>
        <v>0</v>
      </c>
      <c r="CZ50" s="164">
        <f t="shared" si="72"/>
        <v>0</v>
      </c>
      <c r="DA50" s="164">
        <f t="shared" si="73"/>
        <v>0</v>
      </c>
      <c r="DB50" s="164">
        <f t="shared" si="74"/>
        <v>0</v>
      </c>
      <c r="DC50" s="164">
        <f t="shared" si="75"/>
        <v>0</v>
      </c>
      <c r="DD50" s="164">
        <f t="shared" si="76"/>
        <v>0</v>
      </c>
      <c r="DE50" s="164">
        <f t="shared" si="77"/>
        <v>0</v>
      </c>
      <c r="DF50" s="164">
        <f t="shared" si="78"/>
        <v>0</v>
      </c>
      <c r="DG50" s="164">
        <f t="shared" si="79"/>
        <v>0</v>
      </c>
      <c r="DH50" s="164">
        <f t="shared" si="80"/>
        <v>0</v>
      </c>
      <c r="DI50" s="164">
        <f t="shared" si="81"/>
        <v>0</v>
      </c>
      <c r="DJ50" s="164">
        <f t="shared" si="82"/>
        <v>0</v>
      </c>
      <c r="DK50" s="164">
        <f t="shared" si="83"/>
        <v>0</v>
      </c>
      <c r="DL50" s="164">
        <f t="shared" si="84"/>
        <v>0</v>
      </c>
      <c r="DM50" s="164">
        <f t="shared" si="85"/>
        <v>0</v>
      </c>
      <c r="DN50" s="164">
        <f t="shared" si="86"/>
        <v>0</v>
      </c>
      <c r="DO50" s="164">
        <f t="shared" si="87"/>
        <v>0</v>
      </c>
      <c r="DP50" s="164">
        <f t="shared" si="88"/>
        <v>0</v>
      </c>
      <c r="DQ50" s="164">
        <f t="shared" si="89"/>
        <v>0</v>
      </c>
      <c r="DR50" s="164">
        <f t="shared" si="90"/>
        <v>0</v>
      </c>
      <c r="DS50" s="164">
        <f t="shared" si="91"/>
        <v>0</v>
      </c>
      <c r="DT50" s="164">
        <f t="shared" si="92"/>
        <v>0</v>
      </c>
      <c r="DU50" s="187">
        <f t="shared" si="142"/>
        <v>0</v>
      </c>
      <c r="DV50" s="187">
        <f t="shared" si="143"/>
        <v>0</v>
      </c>
      <c r="DW50" s="187">
        <f t="shared" si="144"/>
        <v>0</v>
      </c>
      <c r="DX50" s="187">
        <f t="shared" si="145"/>
        <v>0</v>
      </c>
      <c r="DY50" s="188"/>
      <c r="EB50" s="175"/>
    </row>
    <row r="51" spans="1:132" x14ac:dyDescent="0.35">
      <c r="A51" s="29" t="s">
        <v>103</v>
      </c>
      <c r="B51" s="63" t="s">
        <v>86</v>
      </c>
      <c r="C51" s="95"/>
      <c r="D51" s="96"/>
      <c r="E51" s="53"/>
      <c r="F51" s="97"/>
      <c r="G51" s="98"/>
      <c r="H51" s="47">
        <f t="shared" si="115"/>
        <v>0</v>
      </c>
      <c r="I51" s="47">
        <f t="shared" si="116"/>
        <v>0</v>
      </c>
      <c r="J51" s="47">
        <f t="shared" si="117"/>
        <v>0</v>
      </c>
      <c r="K51" s="119"/>
      <c r="L51" s="184"/>
      <c r="M51" s="184"/>
      <c r="N51" s="184"/>
      <c r="O51" s="184"/>
      <c r="P51" s="95"/>
      <c r="Q51" s="96"/>
      <c r="R51" s="53"/>
      <c r="S51" s="97"/>
      <c r="T51" s="98"/>
      <c r="U51" s="47">
        <f t="shared" si="118"/>
        <v>0</v>
      </c>
      <c r="V51" s="47">
        <f t="shared" si="119"/>
        <v>0</v>
      </c>
      <c r="W51" s="47">
        <f t="shared" si="120"/>
        <v>0</v>
      </c>
      <c r="X51" s="119"/>
      <c r="Y51" s="184"/>
      <c r="Z51" s="184"/>
      <c r="AA51" s="184"/>
      <c r="AB51" s="184"/>
      <c r="AC51" s="95"/>
      <c r="AD51" s="96"/>
      <c r="AE51" s="53"/>
      <c r="AF51" s="97"/>
      <c r="AG51" s="98"/>
      <c r="AH51" s="47">
        <f t="shared" si="121"/>
        <v>0</v>
      </c>
      <c r="AI51" s="47">
        <f t="shared" si="122"/>
        <v>0</v>
      </c>
      <c r="AJ51" s="47">
        <f t="shared" si="123"/>
        <v>0</v>
      </c>
      <c r="AK51" s="119"/>
      <c r="AL51" s="184"/>
      <c r="AM51" s="184"/>
      <c r="AN51" s="184"/>
      <c r="AO51" s="184"/>
      <c r="AP51" s="95"/>
      <c r="AQ51" s="96"/>
      <c r="AR51" s="53"/>
      <c r="AS51" s="97"/>
      <c r="AT51" s="98"/>
      <c r="AU51" s="47">
        <f t="shared" si="124"/>
        <v>0</v>
      </c>
      <c r="AV51" s="47">
        <f t="shared" si="125"/>
        <v>0</v>
      </c>
      <c r="AW51" s="47">
        <f t="shared" si="126"/>
        <v>0</v>
      </c>
      <c r="AX51" s="119"/>
      <c r="AY51" s="184"/>
      <c r="AZ51" s="184"/>
      <c r="BA51" s="184"/>
      <c r="BB51" s="184"/>
      <c r="BC51" s="83">
        <f t="shared" si="136"/>
        <v>0</v>
      </c>
      <c r="BD51" s="82">
        <f t="shared" si="137"/>
        <v>0</v>
      </c>
      <c r="BE51" s="86">
        <f t="shared" si="138"/>
        <v>0</v>
      </c>
      <c r="BF51" s="83">
        <f t="shared" si="127"/>
        <v>0</v>
      </c>
      <c r="BG51" s="83">
        <f t="shared" si="128"/>
        <v>0</v>
      </c>
      <c r="BH51" s="32">
        <f t="shared" si="139"/>
        <v>0</v>
      </c>
      <c r="BI51" s="32">
        <f t="shared" si="129"/>
        <v>0</v>
      </c>
      <c r="BJ51" s="32">
        <f t="shared" si="130"/>
        <v>0</v>
      </c>
      <c r="BK51" s="32">
        <f t="shared" si="131"/>
        <v>0</v>
      </c>
      <c r="BL51" s="32">
        <f t="shared" si="132"/>
        <v>0</v>
      </c>
      <c r="BM51" s="32">
        <f t="shared" si="133"/>
        <v>0</v>
      </c>
      <c r="BN51" s="32">
        <f t="shared" si="134"/>
        <v>0</v>
      </c>
      <c r="BO51" s="32">
        <f t="shared" si="135"/>
        <v>0</v>
      </c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164"/>
      <c r="CG51" s="164"/>
      <c r="CH51" s="186">
        <f t="shared" si="140"/>
        <v>0</v>
      </c>
      <c r="CI51" s="186">
        <f t="shared" si="141"/>
        <v>0</v>
      </c>
      <c r="CJ51" s="187"/>
      <c r="CK51" s="164">
        <f t="shared" si="57"/>
        <v>0</v>
      </c>
      <c r="CL51" s="164">
        <f t="shared" si="58"/>
        <v>0</v>
      </c>
      <c r="CM51" s="164">
        <f t="shared" si="59"/>
        <v>0</v>
      </c>
      <c r="CN51" s="164">
        <f t="shared" si="60"/>
        <v>0</v>
      </c>
      <c r="CO51" s="164">
        <f t="shared" si="61"/>
        <v>0</v>
      </c>
      <c r="CP51" s="164">
        <f t="shared" si="62"/>
        <v>0</v>
      </c>
      <c r="CQ51" s="164">
        <f t="shared" si="63"/>
        <v>0</v>
      </c>
      <c r="CR51" s="164">
        <f t="shared" si="64"/>
        <v>0</v>
      </c>
      <c r="CS51" s="164">
        <f t="shared" si="65"/>
        <v>0</v>
      </c>
      <c r="CT51" s="164">
        <f t="shared" si="66"/>
        <v>0</v>
      </c>
      <c r="CU51" s="164">
        <f t="shared" si="67"/>
        <v>0</v>
      </c>
      <c r="CV51" s="164">
        <f t="shared" si="68"/>
        <v>0</v>
      </c>
      <c r="CW51" s="164">
        <f t="shared" si="69"/>
        <v>0</v>
      </c>
      <c r="CX51" s="164">
        <f t="shared" si="70"/>
        <v>0</v>
      </c>
      <c r="CY51" s="164">
        <f t="shared" si="71"/>
        <v>0</v>
      </c>
      <c r="CZ51" s="164">
        <f t="shared" si="72"/>
        <v>0</v>
      </c>
      <c r="DA51" s="164">
        <f t="shared" si="73"/>
        <v>0</v>
      </c>
      <c r="DB51" s="164">
        <f t="shared" si="74"/>
        <v>0</v>
      </c>
      <c r="DC51" s="164">
        <f t="shared" si="75"/>
        <v>0</v>
      </c>
      <c r="DD51" s="164">
        <f t="shared" si="76"/>
        <v>0</v>
      </c>
      <c r="DE51" s="164">
        <f t="shared" si="77"/>
        <v>0</v>
      </c>
      <c r="DF51" s="164">
        <f t="shared" si="78"/>
        <v>0</v>
      </c>
      <c r="DG51" s="164">
        <f t="shared" si="79"/>
        <v>0</v>
      </c>
      <c r="DH51" s="164">
        <f t="shared" si="80"/>
        <v>0</v>
      </c>
      <c r="DI51" s="164">
        <f t="shared" si="81"/>
        <v>0</v>
      </c>
      <c r="DJ51" s="164">
        <f t="shared" si="82"/>
        <v>0</v>
      </c>
      <c r="DK51" s="164">
        <f t="shared" si="83"/>
        <v>0</v>
      </c>
      <c r="DL51" s="164">
        <f t="shared" si="84"/>
        <v>0</v>
      </c>
      <c r="DM51" s="164">
        <f t="shared" si="85"/>
        <v>0</v>
      </c>
      <c r="DN51" s="164">
        <f t="shared" si="86"/>
        <v>0</v>
      </c>
      <c r="DO51" s="164">
        <f t="shared" si="87"/>
        <v>0</v>
      </c>
      <c r="DP51" s="164">
        <f t="shared" si="88"/>
        <v>0</v>
      </c>
      <c r="DQ51" s="164">
        <f t="shared" si="89"/>
        <v>0</v>
      </c>
      <c r="DR51" s="164">
        <f t="shared" si="90"/>
        <v>0</v>
      </c>
      <c r="DS51" s="164">
        <f t="shared" si="91"/>
        <v>0</v>
      </c>
      <c r="DT51" s="164">
        <f t="shared" si="92"/>
        <v>0</v>
      </c>
      <c r="DU51" s="187">
        <f t="shared" si="142"/>
        <v>0</v>
      </c>
      <c r="DV51" s="187">
        <f t="shared" si="143"/>
        <v>0</v>
      </c>
      <c r="DW51" s="187">
        <f t="shared" si="144"/>
        <v>0</v>
      </c>
      <c r="DX51" s="187">
        <f t="shared" si="145"/>
        <v>0</v>
      </c>
      <c r="DY51" s="188"/>
      <c r="EB51" s="175"/>
    </row>
    <row r="52" spans="1:132" x14ac:dyDescent="0.35">
      <c r="A52" s="29" t="s">
        <v>104</v>
      </c>
      <c r="B52" s="63" t="s">
        <v>88</v>
      </c>
      <c r="C52" s="95"/>
      <c r="D52" s="96"/>
      <c r="E52" s="53"/>
      <c r="F52" s="97"/>
      <c r="G52" s="98"/>
      <c r="H52" s="47">
        <f t="shared" si="115"/>
        <v>0</v>
      </c>
      <c r="I52" s="47">
        <f t="shared" si="116"/>
        <v>0</v>
      </c>
      <c r="J52" s="47">
        <f t="shared" si="117"/>
        <v>0</v>
      </c>
      <c r="K52" s="119"/>
      <c r="L52" s="184"/>
      <c r="M52" s="184"/>
      <c r="N52" s="184"/>
      <c r="O52" s="184"/>
      <c r="P52" s="95"/>
      <c r="Q52" s="96"/>
      <c r="R52" s="53"/>
      <c r="S52" s="97"/>
      <c r="T52" s="98"/>
      <c r="U52" s="47">
        <f t="shared" si="118"/>
        <v>0</v>
      </c>
      <c r="V52" s="47">
        <f t="shared" si="119"/>
        <v>0</v>
      </c>
      <c r="W52" s="47">
        <f t="shared" si="120"/>
        <v>0</v>
      </c>
      <c r="X52" s="119"/>
      <c r="Y52" s="184"/>
      <c r="Z52" s="184"/>
      <c r="AA52" s="184"/>
      <c r="AB52" s="184"/>
      <c r="AC52" s="95"/>
      <c r="AD52" s="96"/>
      <c r="AE52" s="53"/>
      <c r="AF52" s="97"/>
      <c r="AG52" s="98"/>
      <c r="AH52" s="47">
        <f t="shared" si="121"/>
        <v>0</v>
      </c>
      <c r="AI52" s="47">
        <f t="shared" si="122"/>
        <v>0</v>
      </c>
      <c r="AJ52" s="47">
        <f t="shared" si="123"/>
        <v>0</v>
      </c>
      <c r="AK52" s="119"/>
      <c r="AL52" s="184"/>
      <c r="AM52" s="184"/>
      <c r="AN52" s="184"/>
      <c r="AO52" s="184"/>
      <c r="AP52" s="95"/>
      <c r="AQ52" s="96"/>
      <c r="AR52" s="53"/>
      <c r="AS52" s="97"/>
      <c r="AT52" s="98"/>
      <c r="AU52" s="47">
        <f t="shared" si="124"/>
        <v>0</v>
      </c>
      <c r="AV52" s="47">
        <f t="shared" si="125"/>
        <v>0</v>
      </c>
      <c r="AW52" s="47">
        <f t="shared" si="126"/>
        <v>0</v>
      </c>
      <c r="AX52" s="119"/>
      <c r="AY52" s="184"/>
      <c r="AZ52" s="184"/>
      <c r="BA52" s="184"/>
      <c r="BB52" s="184"/>
      <c r="BC52" s="83">
        <f t="shared" si="136"/>
        <v>0</v>
      </c>
      <c r="BD52" s="82">
        <f t="shared" si="137"/>
        <v>0</v>
      </c>
      <c r="BE52" s="86">
        <f t="shared" si="138"/>
        <v>0</v>
      </c>
      <c r="BF52" s="83">
        <f t="shared" si="127"/>
        <v>0</v>
      </c>
      <c r="BG52" s="83">
        <f t="shared" si="128"/>
        <v>0</v>
      </c>
      <c r="BH52" s="32">
        <f t="shared" si="139"/>
        <v>0</v>
      </c>
      <c r="BI52" s="32">
        <f t="shared" si="129"/>
        <v>0</v>
      </c>
      <c r="BJ52" s="32">
        <f t="shared" si="130"/>
        <v>0</v>
      </c>
      <c r="BK52" s="32">
        <f t="shared" si="131"/>
        <v>0</v>
      </c>
      <c r="BL52" s="32">
        <f t="shared" si="132"/>
        <v>0</v>
      </c>
      <c r="BM52" s="32">
        <f t="shared" si="133"/>
        <v>0</v>
      </c>
      <c r="BN52" s="32">
        <f t="shared" si="134"/>
        <v>0</v>
      </c>
      <c r="BO52" s="32">
        <f t="shared" si="135"/>
        <v>0</v>
      </c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164"/>
      <c r="CG52" s="164"/>
      <c r="CH52" s="186">
        <f t="shared" si="140"/>
        <v>0</v>
      </c>
      <c r="CI52" s="186">
        <f t="shared" si="141"/>
        <v>0</v>
      </c>
      <c r="CJ52" s="187"/>
      <c r="CK52" s="164">
        <f t="shared" si="57"/>
        <v>0</v>
      </c>
      <c r="CL52" s="164">
        <f t="shared" si="58"/>
        <v>0</v>
      </c>
      <c r="CM52" s="164">
        <f t="shared" si="59"/>
        <v>0</v>
      </c>
      <c r="CN52" s="164">
        <f t="shared" si="60"/>
        <v>0</v>
      </c>
      <c r="CO52" s="164">
        <f t="shared" si="61"/>
        <v>0</v>
      </c>
      <c r="CP52" s="164">
        <f t="shared" si="62"/>
        <v>0</v>
      </c>
      <c r="CQ52" s="164">
        <f t="shared" si="63"/>
        <v>0</v>
      </c>
      <c r="CR52" s="164">
        <f t="shared" si="64"/>
        <v>0</v>
      </c>
      <c r="CS52" s="164">
        <f t="shared" si="65"/>
        <v>0</v>
      </c>
      <c r="CT52" s="164">
        <f t="shared" si="66"/>
        <v>0</v>
      </c>
      <c r="CU52" s="164">
        <f t="shared" si="67"/>
        <v>0</v>
      </c>
      <c r="CV52" s="164">
        <f t="shared" si="68"/>
        <v>0</v>
      </c>
      <c r="CW52" s="164">
        <f t="shared" si="69"/>
        <v>0</v>
      </c>
      <c r="CX52" s="164">
        <f t="shared" si="70"/>
        <v>0</v>
      </c>
      <c r="CY52" s="164">
        <f t="shared" si="71"/>
        <v>0</v>
      </c>
      <c r="CZ52" s="164">
        <f t="shared" si="72"/>
        <v>0</v>
      </c>
      <c r="DA52" s="164">
        <f t="shared" si="73"/>
        <v>0</v>
      </c>
      <c r="DB52" s="164">
        <f t="shared" si="74"/>
        <v>0</v>
      </c>
      <c r="DC52" s="164">
        <f t="shared" si="75"/>
        <v>0</v>
      </c>
      <c r="DD52" s="164">
        <f t="shared" si="76"/>
        <v>0</v>
      </c>
      <c r="DE52" s="164">
        <f t="shared" si="77"/>
        <v>0</v>
      </c>
      <c r="DF52" s="164">
        <f t="shared" si="78"/>
        <v>0</v>
      </c>
      <c r="DG52" s="164">
        <f t="shared" si="79"/>
        <v>0</v>
      </c>
      <c r="DH52" s="164">
        <f t="shared" si="80"/>
        <v>0</v>
      </c>
      <c r="DI52" s="164">
        <f t="shared" si="81"/>
        <v>0</v>
      </c>
      <c r="DJ52" s="164">
        <f t="shared" si="82"/>
        <v>0</v>
      </c>
      <c r="DK52" s="164">
        <f t="shared" si="83"/>
        <v>0</v>
      </c>
      <c r="DL52" s="164">
        <f t="shared" si="84"/>
        <v>0</v>
      </c>
      <c r="DM52" s="164">
        <f t="shared" si="85"/>
        <v>0</v>
      </c>
      <c r="DN52" s="164">
        <f t="shared" si="86"/>
        <v>0</v>
      </c>
      <c r="DO52" s="164">
        <f t="shared" si="87"/>
        <v>0</v>
      </c>
      <c r="DP52" s="164">
        <f t="shared" si="88"/>
        <v>0</v>
      </c>
      <c r="DQ52" s="164">
        <f t="shared" si="89"/>
        <v>0</v>
      </c>
      <c r="DR52" s="164">
        <f t="shared" si="90"/>
        <v>0</v>
      </c>
      <c r="DS52" s="164">
        <f t="shared" si="91"/>
        <v>0</v>
      </c>
      <c r="DT52" s="164">
        <f t="shared" si="92"/>
        <v>0</v>
      </c>
      <c r="DU52" s="187">
        <f t="shared" si="142"/>
        <v>0</v>
      </c>
      <c r="DV52" s="187">
        <f t="shared" si="143"/>
        <v>0</v>
      </c>
      <c r="DW52" s="187">
        <f t="shared" si="144"/>
        <v>0</v>
      </c>
      <c r="DX52" s="187">
        <f t="shared" si="145"/>
        <v>0</v>
      </c>
      <c r="DY52" s="188"/>
      <c r="EB52" s="175"/>
    </row>
    <row r="53" spans="1:132" x14ac:dyDescent="0.35">
      <c r="A53" s="29" t="s">
        <v>105</v>
      </c>
      <c r="B53" s="63" t="s">
        <v>90</v>
      </c>
      <c r="C53" s="95"/>
      <c r="D53" s="96"/>
      <c r="E53" s="53"/>
      <c r="F53" s="97"/>
      <c r="G53" s="98"/>
      <c r="H53" s="47">
        <f t="shared" si="115"/>
        <v>0</v>
      </c>
      <c r="I53" s="47">
        <f t="shared" si="116"/>
        <v>0</v>
      </c>
      <c r="J53" s="47">
        <f t="shared" si="117"/>
        <v>0</v>
      </c>
      <c r="K53" s="119"/>
      <c r="L53" s="184"/>
      <c r="M53" s="184"/>
      <c r="N53" s="184"/>
      <c r="O53" s="184"/>
      <c r="P53" s="95"/>
      <c r="Q53" s="96"/>
      <c r="R53" s="53"/>
      <c r="S53" s="97"/>
      <c r="T53" s="98"/>
      <c r="U53" s="47">
        <f t="shared" si="118"/>
        <v>0</v>
      </c>
      <c r="V53" s="47">
        <f t="shared" si="119"/>
        <v>0</v>
      </c>
      <c r="W53" s="47">
        <f t="shared" si="120"/>
        <v>0</v>
      </c>
      <c r="X53" s="119"/>
      <c r="Y53" s="184"/>
      <c r="Z53" s="184"/>
      <c r="AA53" s="184"/>
      <c r="AB53" s="184"/>
      <c r="AC53" s="95"/>
      <c r="AD53" s="96"/>
      <c r="AE53" s="53"/>
      <c r="AF53" s="97"/>
      <c r="AG53" s="98"/>
      <c r="AH53" s="47">
        <f t="shared" si="121"/>
        <v>0</v>
      </c>
      <c r="AI53" s="47">
        <f t="shared" si="122"/>
        <v>0</v>
      </c>
      <c r="AJ53" s="47">
        <f t="shared" si="123"/>
        <v>0</v>
      </c>
      <c r="AK53" s="119"/>
      <c r="AL53" s="184"/>
      <c r="AM53" s="184"/>
      <c r="AN53" s="184"/>
      <c r="AO53" s="184"/>
      <c r="AP53" s="95"/>
      <c r="AQ53" s="96"/>
      <c r="AR53" s="53"/>
      <c r="AS53" s="97"/>
      <c r="AT53" s="98"/>
      <c r="AU53" s="47">
        <f t="shared" si="124"/>
        <v>0</v>
      </c>
      <c r="AV53" s="47">
        <f t="shared" si="125"/>
        <v>0</v>
      </c>
      <c r="AW53" s="47">
        <f t="shared" si="126"/>
        <v>0</v>
      </c>
      <c r="AX53" s="119"/>
      <c r="AY53" s="184"/>
      <c r="AZ53" s="184"/>
      <c r="BA53" s="184"/>
      <c r="BB53" s="184"/>
      <c r="BC53" s="83">
        <f t="shared" si="136"/>
        <v>0</v>
      </c>
      <c r="BD53" s="82">
        <f t="shared" si="137"/>
        <v>0</v>
      </c>
      <c r="BE53" s="86">
        <f t="shared" si="138"/>
        <v>0</v>
      </c>
      <c r="BF53" s="83">
        <f t="shared" si="127"/>
        <v>0</v>
      </c>
      <c r="BG53" s="83">
        <f t="shared" si="128"/>
        <v>0</v>
      </c>
      <c r="BH53" s="32">
        <f t="shared" si="139"/>
        <v>0</v>
      </c>
      <c r="BI53" s="32">
        <f t="shared" si="129"/>
        <v>0</v>
      </c>
      <c r="BJ53" s="32">
        <f t="shared" si="130"/>
        <v>0</v>
      </c>
      <c r="BK53" s="32">
        <f t="shared" si="131"/>
        <v>0</v>
      </c>
      <c r="BL53" s="32">
        <f t="shared" si="132"/>
        <v>0</v>
      </c>
      <c r="BM53" s="32">
        <f t="shared" si="133"/>
        <v>0</v>
      </c>
      <c r="BN53" s="32">
        <f t="shared" si="134"/>
        <v>0</v>
      </c>
      <c r="BO53" s="32">
        <f t="shared" si="135"/>
        <v>0</v>
      </c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164"/>
      <c r="CG53" s="164"/>
      <c r="CH53" s="186">
        <f t="shared" si="140"/>
        <v>0</v>
      </c>
      <c r="CI53" s="186">
        <f t="shared" si="141"/>
        <v>0</v>
      </c>
      <c r="CJ53" s="187"/>
      <c r="CK53" s="164">
        <f t="shared" si="57"/>
        <v>0</v>
      </c>
      <c r="CL53" s="164">
        <f t="shared" si="58"/>
        <v>0</v>
      </c>
      <c r="CM53" s="164">
        <f t="shared" si="59"/>
        <v>0</v>
      </c>
      <c r="CN53" s="164">
        <f t="shared" si="60"/>
        <v>0</v>
      </c>
      <c r="CO53" s="164">
        <f t="shared" si="61"/>
        <v>0</v>
      </c>
      <c r="CP53" s="164">
        <f t="shared" si="62"/>
        <v>0</v>
      </c>
      <c r="CQ53" s="164">
        <f t="shared" si="63"/>
        <v>0</v>
      </c>
      <c r="CR53" s="164">
        <f t="shared" si="64"/>
        <v>0</v>
      </c>
      <c r="CS53" s="164">
        <f t="shared" si="65"/>
        <v>0</v>
      </c>
      <c r="CT53" s="164">
        <f t="shared" si="66"/>
        <v>0</v>
      </c>
      <c r="CU53" s="164">
        <f t="shared" si="67"/>
        <v>0</v>
      </c>
      <c r="CV53" s="164">
        <f t="shared" si="68"/>
        <v>0</v>
      </c>
      <c r="CW53" s="164">
        <f t="shared" si="69"/>
        <v>0</v>
      </c>
      <c r="CX53" s="164">
        <f t="shared" si="70"/>
        <v>0</v>
      </c>
      <c r="CY53" s="164">
        <f t="shared" si="71"/>
        <v>0</v>
      </c>
      <c r="CZ53" s="164">
        <f t="shared" si="72"/>
        <v>0</v>
      </c>
      <c r="DA53" s="164">
        <f t="shared" si="73"/>
        <v>0</v>
      </c>
      <c r="DB53" s="164">
        <f t="shared" si="74"/>
        <v>0</v>
      </c>
      <c r="DC53" s="164">
        <f t="shared" si="75"/>
        <v>0</v>
      </c>
      <c r="DD53" s="164">
        <f t="shared" si="76"/>
        <v>0</v>
      </c>
      <c r="DE53" s="164">
        <f t="shared" si="77"/>
        <v>0</v>
      </c>
      <c r="DF53" s="164">
        <f t="shared" si="78"/>
        <v>0</v>
      </c>
      <c r="DG53" s="164">
        <f t="shared" si="79"/>
        <v>0</v>
      </c>
      <c r="DH53" s="164">
        <f t="shared" si="80"/>
        <v>0</v>
      </c>
      <c r="DI53" s="164">
        <f t="shared" si="81"/>
        <v>0</v>
      </c>
      <c r="DJ53" s="164">
        <f t="shared" si="82"/>
        <v>0</v>
      </c>
      <c r="DK53" s="164">
        <f t="shared" si="83"/>
        <v>0</v>
      </c>
      <c r="DL53" s="164">
        <f t="shared" si="84"/>
        <v>0</v>
      </c>
      <c r="DM53" s="164">
        <f t="shared" si="85"/>
        <v>0</v>
      </c>
      <c r="DN53" s="164">
        <f t="shared" si="86"/>
        <v>0</v>
      </c>
      <c r="DO53" s="164">
        <f t="shared" si="87"/>
        <v>0</v>
      </c>
      <c r="DP53" s="164">
        <f t="shared" si="88"/>
        <v>0</v>
      </c>
      <c r="DQ53" s="164">
        <f t="shared" si="89"/>
        <v>0</v>
      </c>
      <c r="DR53" s="164">
        <f t="shared" si="90"/>
        <v>0</v>
      </c>
      <c r="DS53" s="164">
        <f t="shared" si="91"/>
        <v>0</v>
      </c>
      <c r="DT53" s="164">
        <f t="shared" si="92"/>
        <v>0</v>
      </c>
      <c r="DU53" s="187">
        <f t="shared" si="142"/>
        <v>0</v>
      </c>
      <c r="DV53" s="187">
        <f t="shared" si="143"/>
        <v>0</v>
      </c>
      <c r="DW53" s="187">
        <f t="shared" si="144"/>
        <v>0</v>
      </c>
      <c r="DX53" s="187">
        <f t="shared" si="145"/>
        <v>0</v>
      </c>
      <c r="DY53" s="188"/>
      <c r="EB53" s="175"/>
    </row>
    <row r="54" spans="1:132" x14ac:dyDescent="0.35">
      <c r="A54" s="29" t="s">
        <v>106</v>
      </c>
      <c r="B54" s="63" t="s">
        <v>92</v>
      </c>
      <c r="C54" s="95"/>
      <c r="D54" s="96"/>
      <c r="E54" s="31"/>
      <c r="F54" s="97"/>
      <c r="G54" s="55"/>
      <c r="H54" s="47">
        <f t="shared" si="115"/>
        <v>0</v>
      </c>
      <c r="I54" s="47">
        <f t="shared" si="116"/>
        <v>0</v>
      </c>
      <c r="J54" s="47">
        <f t="shared" si="117"/>
        <v>0</v>
      </c>
      <c r="K54" s="119"/>
      <c r="L54" s="184"/>
      <c r="M54" s="184"/>
      <c r="N54" s="184"/>
      <c r="O54" s="184"/>
      <c r="P54" s="95"/>
      <c r="Q54" s="96"/>
      <c r="R54" s="31"/>
      <c r="S54" s="97"/>
      <c r="T54" s="55"/>
      <c r="U54" s="47">
        <f t="shared" si="118"/>
        <v>0</v>
      </c>
      <c r="V54" s="47">
        <f t="shared" si="119"/>
        <v>0</v>
      </c>
      <c r="W54" s="47">
        <f t="shared" si="120"/>
        <v>0</v>
      </c>
      <c r="X54" s="119"/>
      <c r="Y54" s="184"/>
      <c r="Z54" s="184"/>
      <c r="AA54" s="184"/>
      <c r="AB54" s="184"/>
      <c r="AC54" s="95"/>
      <c r="AD54" s="96"/>
      <c r="AE54" s="31"/>
      <c r="AF54" s="97"/>
      <c r="AG54" s="55"/>
      <c r="AH54" s="47">
        <f t="shared" si="121"/>
        <v>0</v>
      </c>
      <c r="AI54" s="47">
        <f t="shared" si="122"/>
        <v>0</v>
      </c>
      <c r="AJ54" s="47">
        <f t="shared" si="123"/>
        <v>0</v>
      </c>
      <c r="AK54" s="119"/>
      <c r="AL54" s="184"/>
      <c r="AM54" s="184"/>
      <c r="AN54" s="184"/>
      <c r="AO54" s="184"/>
      <c r="AP54" s="95"/>
      <c r="AQ54" s="96"/>
      <c r="AR54" s="31"/>
      <c r="AS54" s="97"/>
      <c r="AT54" s="55"/>
      <c r="AU54" s="47">
        <f t="shared" si="124"/>
        <v>0</v>
      </c>
      <c r="AV54" s="47">
        <f t="shared" si="125"/>
        <v>0</v>
      </c>
      <c r="AW54" s="47">
        <f t="shared" si="126"/>
        <v>0</v>
      </c>
      <c r="AX54" s="119"/>
      <c r="AY54" s="184"/>
      <c r="AZ54" s="184"/>
      <c r="BA54" s="184"/>
      <c r="BB54" s="184"/>
      <c r="BC54" s="83">
        <f t="shared" si="136"/>
        <v>0</v>
      </c>
      <c r="BD54" s="82">
        <f t="shared" si="137"/>
        <v>0</v>
      </c>
      <c r="BE54" s="86">
        <f t="shared" si="138"/>
        <v>0</v>
      </c>
      <c r="BF54" s="83">
        <f t="shared" si="127"/>
        <v>0</v>
      </c>
      <c r="BG54" s="83">
        <f t="shared" si="128"/>
        <v>0</v>
      </c>
      <c r="BH54" s="32">
        <f t="shared" si="139"/>
        <v>0</v>
      </c>
      <c r="BI54" s="32">
        <f t="shared" si="129"/>
        <v>0</v>
      </c>
      <c r="BJ54" s="32">
        <f t="shared" si="130"/>
        <v>0</v>
      </c>
      <c r="BK54" s="32">
        <f t="shared" si="131"/>
        <v>0</v>
      </c>
      <c r="BL54" s="32">
        <f t="shared" si="132"/>
        <v>0</v>
      </c>
      <c r="BM54" s="32">
        <f t="shared" si="133"/>
        <v>0</v>
      </c>
      <c r="BN54" s="32">
        <f t="shared" si="134"/>
        <v>0</v>
      </c>
      <c r="BO54" s="32">
        <f t="shared" si="135"/>
        <v>0</v>
      </c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164"/>
      <c r="CG54" s="164"/>
      <c r="CH54" s="186">
        <f t="shared" si="140"/>
        <v>0</v>
      </c>
      <c r="CI54" s="186">
        <f t="shared" si="141"/>
        <v>0</v>
      </c>
      <c r="CJ54" s="187"/>
      <c r="CK54" s="164">
        <f t="shared" si="57"/>
        <v>0</v>
      </c>
      <c r="CL54" s="164">
        <f t="shared" si="58"/>
        <v>0</v>
      </c>
      <c r="CM54" s="164">
        <f t="shared" si="59"/>
        <v>0</v>
      </c>
      <c r="CN54" s="164">
        <f t="shared" si="60"/>
        <v>0</v>
      </c>
      <c r="CO54" s="164">
        <f t="shared" si="61"/>
        <v>0</v>
      </c>
      <c r="CP54" s="164">
        <f t="shared" si="62"/>
        <v>0</v>
      </c>
      <c r="CQ54" s="164">
        <f t="shared" si="63"/>
        <v>0</v>
      </c>
      <c r="CR54" s="164">
        <f t="shared" si="64"/>
        <v>0</v>
      </c>
      <c r="CS54" s="164">
        <f t="shared" si="65"/>
        <v>0</v>
      </c>
      <c r="CT54" s="164">
        <f t="shared" si="66"/>
        <v>0</v>
      </c>
      <c r="CU54" s="164">
        <f t="shared" si="67"/>
        <v>0</v>
      </c>
      <c r="CV54" s="164">
        <f t="shared" si="68"/>
        <v>0</v>
      </c>
      <c r="CW54" s="164">
        <f t="shared" si="69"/>
        <v>0</v>
      </c>
      <c r="CX54" s="164">
        <f t="shared" si="70"/>
        <v>0</v>
      </c>
      <c r="CY54" s="164">
        <f t="shared" si="71"/>
        <v>0</v>
      </c>
      <c r="CZ54" s="164">
        <f t="shared" si="72"/>
        <v>0</v>
      </c>
      <c r="DA54" s="164">
        <f t="shared" si="73"/>
        <v>0</v>
      </c>
      <c r="DB54" s="164">
        <f t="shared" si="74"/>
        <v>0</v>
      </c>
      <c r="DC54" s="164">
        <f t="shared" si="75"/>
        <v>0</v>
      </c>
      <c r="DD54" s="164">
        <f t="shared" si="76"/>
        <v>0</v>
      </c>
      <c r="DE54" s="164">
        <f t="shared" si="77"/>
        <v>0</v>
      </c>
      <c r="DF54" s="164">
        <f t="shared" si="78"/>
        <v>0</v>
      </c>
      <c r="DG54" s="164">
        <f t="shared" si="79"/>
        <v>0</v>
      </c>
      <c r="DH54" s="164">
        <f t="shared" si="80"/>
        <v>0</v>
      </c>
      <c r="DI54" s="164">
        <f t="shared" si="81"/>
        <v>0</v>
      </c>
      <c r="DJ54" s="164">
        <f t="shared" si="82"/>
        <v>0</v>
      </c>
      <c r="DK54" s="164">
        <f t="shared" si="83"/>
        <v>0</v>
      </c>
      <c r="DL54" s="164">
        <f t="shared" si="84"/>
        <v>0</v>
      </c>
      <c r="DM54" s="164">
        <f t="shared" si="85"/>
        <v>0</v>
      </c>
      <c r="DN54" s="164">
        <f t="shared" si="86"/>
        <v>0</v>
      </c>
      <c r="DO54" s="164">
        <f t="shared" si="87"/>
        <v>0</v>
      </c>
      <c r="DP54" s="164">
        <f t="shared" si="88"/>
        <v>0</v>
      </c>
      <c r="DQ54" s="164">
        <f t="shared" si="89"/>
        <v>0</v>
      </c>
      <c r="DR54" s="164">
        <f t="shared" si="90"/>
        <v>0</v>
      </c>
      <c r="DS54" s="164">
        <f t="shared" si="91"/>
        <v>0</v>
      </c>
      <c r="DT54" s="164">
        <f t="shared" si="92"/>
        <v>0</v>
      </c>
      <c r="DU54" s="187">
        <f t="shared" si="142"/>
        <v>0</v>
      </c>
      <c r="DV54" s="187">
        <f t="shared" si="143"/>
        <v>0</v>
      </c>
      <c r="DW54" s="187">
        <f t="shared" si="144"/>
        <v>0</v>
      </c>
      <c r="DX54" s="187">
        <f t="shared" si="145"/>
        <v>0</v>
      </c>
      <c r="DY54" s="188"/>
      <c r="EB54" s="175"/>
    </row>
    <row r="55" spans="1:132" s="113" customFormat="1" x14ac:dyDescent="0.35">
      <c r="A55" s="87" t="s">
        <v>46</v>
      </c>
      <c r="B55" s="88" t="s">
        <v>93</v>
      </c>
      <c r="C55" s="89"/>
      <c r="D55" s="90"/>
      <c r="E55" s="91"/>
      <c r="F55" s="92">
        <f>IFERROR(I55/H55,0)</f>
        <v>0</v>
      </c>
      <c r="G55" s="92">
        <f>IFERROR(J55/H55,0)</f>
        <v>0</v>
      </c>
      <c r="H55" s="90">
        <f>IFERROR(ROUND(SUBTOTAL(9,H42:H54),0),0)</f>
        <v>0</v>
      </c>
      <c r="I55" s="90">
        <f t="shared" ref="I55" si="146">IFERROR(ROUND(SUBTOTAL(9,I42:I54),0),0)</f>
        <v>0</v>
      </c>
      <c r="J55" s="90">
        <f t="shared" ref="J55" si="147">IFERROR(ROUND(SUBTOTAL(9,J42:J54),0),0)</f>
        <v>0</v>
      </c>
      <c r="K55" s="90"/>
      <c r="L55" s="90">
        <f t="shared" ref="L55" si="148">IFERROR(ROUND(SUBTOTAL(9,L42:L54),0),0)</f>
        <v>0</v>
      </c>
      <c r="M55" s="90">
        <f t="shared" ref="M55" si="149">IFERROR(ROUND(SUBTOTAL(9,M42:M54),0),0)</f>
        <v>0</v>
      </c>
      <c r="N55" s="90">
        <f t="shared" ref="N55" si="150">IFERROR(ROUND(SUBTOTAL(9,N42:N54),0),0)</f>
        <v>0</v>
      </c>
      <c r="O55" s="90">
        <f t="shared" ref="O55" si="151">IFERROR(ROUND(SUBTOTAL(9,O42:O54),0),0)</f>
        <v>0</v>
      </c>
      <c r="P55" s="90"/>
      <c r="Q55" s="90"/>
      <c r="R55" s="90"/>
      <c r="S55" s="92">
        <f>IFERROR(V55/U55,0)</f>
        <v>1</v>
      </c>
      <c r="T55" s="92">
        <f>IFERROR(W55/U55,0)</f>
        <v>0</v>
      </c>
      <c r="U55" s="90">
        <f t="shared" ref="U55" si="152">IFERROR(ROUND(SUBTOTAL(9,U42:U54),0),0)</f>
        <v>1580000</v>
      </c>
      <c r="V55" s="90">
        <f t="shared" ref="V55" si="153">IFERROR(ROUND(SUBTOTAL(9,V42:V54),0),0)</f>
        <v>1580000</v>
      </c>
      <c r="W55" s="90">
        <f t="shared" ref="W55" si="154">IFERROR(ROUND(SUBTOTAL(9,W42:W54),0),0)</f>
        <v>0</v>
      </c>
      <c r="X55" s="90"/>
      <c r="Y55" s="90">
        <f t="shared" ref="Y55" si="155">IFERROR(ROUND(SUBTOTAL(9,Y42:Y54),0),0)</f>
        <v>0</v>
      </c>
      <c r="Z55" s="90">
        <f t="shared" ref="Z55" si="156">IFERROR(ROUND(SUBTOTAL(9,Z42:Z54),0),0)</f>
        <v>0</v>
      </c>
      <c r="AA55" s="90">
        <f t="shared" ref="AA55" si="157">IFERROR(ROUND(SUBTOTAL(9,AA42:AA54),0),0)</f>
        <v>0</v>
      </c>
      <c r="AB55" s="90">
        <f t="shared" ref="AB55" si="158">IFERROR(ROUND(SUBTOTAL(9,AB42:AB54),0),0)</f>
        <v>0</v>
      </c>
      <c r="AC55" s="90"/>
      <c r="AD55" s="90"/>
      <c r="AE55" s="90"/>
      <c r="AF55" s="92">
        <f>IFERROR(AI55/AH55,0)</f>
        <v>1</v>
      </c>
      <c r="AG55" s="92">
        <f>IFERROR(AJ55/AH55,0)</f>
        <v>0</v>
      </c>
      <c r="AH55" s="90">
        <f t="shared" ref="AH55" si="159">IFERROR(ROUND(SUBTOTAL(9,AH42:AH54),0),0)</f>
        <v>790000</v>
      </c>
      <c r="AI55" s="90">
        <f t="shared" ref="AI55" si="160">IFERROR(ROUND(SUBTOTAL(9,AI42:AI54),0),0)</f>
        <v>790000</v>
      </c>
      <c r="AJ55" s="90">
        <f t="shared" ref="AJ55" si="161">IFERROR(ROUND(SUBTOTAL(9,AJ42:AJ54),0),0)</f>
        <v>0</v>
      </c>
      <c r="AK55" s="90"/>
      <c r="AL55" s="90">
        <f t="shared" ref="AL55" si="162">IFERROR(ROUND(SUBTOTAL(9,AL42:AL54),0),0)</f>
        <v>0</v>
      </c>
      <c r="AM55" s="90">
        <f t="shared" ref="AM55" si="163">IFERROR(ROUND(SUBTOTAL(9,AM42:AM54),0),0)</f>
        <v>0</v>
      </c>
      <c r="AN55" s="90">
        <f t="shared" ref="AN55" si="164">IFERROR(ROUND(SUBTOTAL(9,AN42:AN54),0),0)</f>
        <v>0</v>
      </c>
      <c r="AO55" s="90">
        <f t="shared" ref="AO55" si="165">IFERROR(ROUND(SUBTOTAL(9,AO42:AO54),0),0)</f>
        <v>0</v>
      </c>
      <c r="AP55" s="90"/>
      <c r="AQ55" s="90"/>
      <c r="AR55" s="90"/>
      <c r="AS55" s="92">
        <f>IFERROR(AV55/AU55,0)</f>
        <v>1</v>
      </c>
      <c r="AT55" s="92">
        <f>IFERROR(AW55/AU55,0)</f>
        <v>0</v>
      </c>
      <c r="AU55" s="90">
        <f t="shared" ref="AU55" si="166">IFERROR(ROUND(SUBTOTAL(9,AU42:AU54),0),0)</f>
        <v>790000</v>
      </c>
      <c r="AV55" s="90">
        <f t="shared" ref="AV55" si="167">IFERROR(ROUND(SUBTOTAL(9,AV42:AV54),0),0)</f>
        <v>790000</v>
      </c>
      <c r="AW55" s="90">
        <f t="shared" ref="AW55" si="168">IFERROR(ROUND(SUBTOTAL(9,AW42:AW54),0),0)</f>
        <v>0</v>
      </c>
      <c r="AX55" s="90"/>
      <c r="AY55" s="90">
        <f t="shared" ref="AY55" si="169">IFERROR(ROUND(SUBTOTAL(9,AY42:AY54),0),0)</f>
        <v>0</v>
      </c>
      <c r="AZ55" s="90">
        <f t="shared" ref="AZ55" si="170">IFERROR(ROUND(SUBTOTAL(9,AZ42:AZ54),0),0)</f>
        <v>0</v>
      </c>
      <c r="BA55" s="90">
        <f t="shared" ref="BA55" si="171">IFERROR(ROUND(SUBTOTAL(9,BA42:BA54),0),0)</f>
        <v>0</v>
      </c>
      <c r="BB55" s="90">
        <f t="shared" ref="BB55" si="172">IFERROR(ROUND(SUBTOTAL(9,BB42:BB54),0),0)</f>
        <v>0</v>
      </c>
      <c r="BC55" s="90"/>
      <c r="BD55" s="90"/>
      <c r="BE55" s="90"/>
      <c r="BF55" s="92">
        <f>IFERROR(BI55/BH55,0)</f>
        <v>1</v>
      </c>
      <c r="BG55" s="92">
        <f>IFERROR(BJ55/BH55,0)</f>
        <v>0</v>
      </c>
      <c r="BH55" s="90">
        <f t="shared" ref="BH55" si="173">IFERROR(ROUND(SUBTOTAL(9,BH42:BH54),0),0)</f>
        <v>3160000</v>
      </c>
      <c r="BI55" s="90">
        <f t="shared" ref="BI55" si="174">IFERROR(ROUND(SUBTOTAL(9,BI42:BI54),0),0)</f>
        <v>3160000</v>
      </c>
      <c r="BJ55" s="90">
        <f t="shared" ref="BJ55" si="175">IFERROR(ROUND(SUBTOTAL(9,BJ42:BJ54),0),0)</f>
        <v>0</v>
      </c>
      <c r="BK55" s="90"/>
      <c r="BL55" s="90">
        <f t="shared" ref="BL55" si="176">IFERROR(ROUND(SUBTOTAL(9,BL42:BL54),0),0)</f>
        <v>0</v>
      </c>
      <c r="BM55" s="90">
        <f t="shared" ref="BM55" si="177">IFERROR(ROUND(SUBTOTAL(9,BM42:BM54),0),0)</f>
        <v>0</v>
      </c>
      <c r="BN55" s="90">
        <f t="shared" ref="BN55" si="178">IFERROR(ROUND(SUBTOTAL(9,BN42:BN54),0),0)</f>
        <v>0</v>
      </c>
      <c r="BO55" s="90">
        <f t="shared" ref="BO55" si="179">IFERROR(ROUND(SUBTOTAL(9,BO42:BO54),0),0)</f>
        <v>0</v>
      </c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>
        <f t="shared" ref="CK55" si="180">IFERROR(ROUND(SUBTOTAL(9,CK42:CK54),0),0)</f>
        <v>197500</v>
      </c>
      <c r="CL55" s="90">
        <f t="shared" ref="CL55" si="181">IFERROR(ROUND(SUBTOTAL(9,CL42:CL54),0),0)</f>
        <v>0</v>
      </c>
      <c r="CM55" s="90">
        <f t="shared" ref="CM55" si="182">IFERROR(ROUND(SUBTOTAL(9,CM42:CM54),0),0)</f>
        <v>197500</v>
      </c>
      <c r="CN55" s="90">
        <f t="shared" ref="CN55" si="183">IFERROR(ROUND(SUBTOTAL(9,CN42:CN54),0),0)</f>
        <v>0</v>
      </c>
      <c r="CO55" s="90">
        <f t="shared" ref="CO55" si="184">IFERROR(ROUND(SUBTOTAL(9,CO42:CO54),0),0)</f>
        <v>197500</v>
      </c>
      <c r="CP55" s="90">
        <f t="shared" ref="CP55" si="185">IFERROR(ROUND(SUBTOTAL(9,CP42:CP54),0),0)</f>
        <v>0</v>
      </c>
      <c r="CQ55" s="90">
        <f t="shared" ref="CQ55" si="186">IFERROR(ROUND(SUBTOTAL(9,CQ42:CQ54),0),0)</f>
        <v>197500</v>
      </c>
      <c r="CR55" s="90">
        <f t="shared" ref="CR55" si="187">IFERROR(ROUND(SUBTOTAL(9,CR42:CR54),0),0)</f>
        <v>0</v>
      </c>
      <c r="CS55" s="90">
        <f t="shared" ref="CS55" si="188">IFERROR(ROUND(SUBTOTAL(9,CS42:CS54),0),0)</f>
        <v>197500</v>
      </c>
      <c r="CT55" s="90">
        <f t="shared" ref="CT55" si="189">IFERROR(ROUND(SUBTOTAL(9,CT42:CT54),0),0)</f>
        <v>0</v>
      </c>
      <c r="CU55" s="90">
        <f t="shared" ref="CU55" si="190">IFERROR(ROUND(SUBTOTAL(9,CU42:CU54),0),0)</f>
        <v>197500</v>
      </c>
      <c r="CV55" s="90">
        <f t="shared" ref="CV55" si="191">IFERROR(ROUND(SUBTOTAL(9,CV42:CV54),0),0)</f>
        <v>0</v>
      </c>
      <c r="CW55" s="90">
        <f t="shared" ref="CW55" si="192">IFERROR(ROUND(SUBTOTAL(9,CW42:CW54),0),0)</f>
        <v>197500</v>
      </c>
      <c r="CX55" s="90">
        <f t="shared" ref="CX55" si="193">IFERROR(ROUND(SUBTOTAL(9,CX42:CX54),0),0)</f>
        <v>0</v>
      </c>
      <c r="CY55" s="90">
        <f t="shared" ref="CY55" si="194">IFERROR(ROUND(SUBTOTAL(9,CY42:CY54),0),0)</f>
        <v>197500</v>
      </c>
      <c r="CZ55" s="90">
        <f t="shared" ref="CZ55" si="195">IFERROR(ROUND(SUBTOTAL(9,CZ42:CZ54),0),0)</f>
        <v>0</v>
      </c>
      <c r="DA55" s="90">
        <f t="shared" ref="DA55" si="196">IFERROR(ROUND(SUBTOTAL(9,DA42:DA54),0),0)</f>
        <v>197500</v>
      </c>
      <c r="DB55" s="90">
        <f t="shared" ref="DB55" si="197">IFERROR(ROUND(SUBTOTAL(9,DB42:DB54),0),0)</f>
        <v>0</v>
      </c>
      <c r="DC55" s="90">
        <f t="shared" ref="DC55" si="198">IFERROR(ROUND(SUBTOTAL(9,DC42:DC54),0),0)</f>
        <v>197500</v>
      </c>
      <c r="DD55" s="90">
        <f t="shared" ref="DD55" si="199">IFERROR(ROUND(SUBTOTAL(9,DD42:DD54),0),0)</f>
        <v>0</v>
      </c>
      <c r="DE55" s="90">
        <f t="shared" ref="DE55" si="200">IFERROR(ROUND(SUBTOTAL(9,DE42:DE54),0),0)</f>
        <v>197500</v>
      </c>
      <c r="DF55" s="90">
        <f t="shared" ref="DF55" si="201">IFERROR(ROUND(SUBTOTAL(9,DF42:DF54),0),0)</f>
        <v>0</v>
      </c>
      <c r="DG55" s="90">
        <f t="shared" ref="DG55" si="202">IFERROR(ROUND(SUBTOTAL(9,DG42:DG54),0),0)</f>
        <v>197500</v>
      </c>
      <c r="DH55" s="90">
        <f t="shared" ref="DH55" si="203">IFERROR(ROUND(SUBTOTAL(9,DH42:DH54),0),0)</f>
        <v>0</v>
      </c>
      <c r="DI55" s="90">
        <f t="shared" ref="DI55" si="204">IFERROR(ROUND(SUBTOTAL(9,DI42:DI54),0),0)</f>
        <v>197500</v>
      </c>
      <c r="DJ55" s="90">
        <f t="shared" ref="DJ55" si="205">IFERROR(ROUND(SUBTOTAL(9,DJ42:DJ54),0),0)</f>
        <v>0</v>
      </c>
      <c r="DK55" s="90">
        <f t="shared" ref="DK55" si="206">IFERROR(ROUND(SUBTOTAL(9,DK42:DK54),0),0)</f>
        <v>197500</v>
      </c>
      <c r="DL55" s="90">
        <f t="shared" ref="DL55" si="207">IFERROR(ROUND(SUBTOTAL(9,DL42:DL54),0),0)</f>
        <v>0</v>
      </c>
      <c r="DM55" s="90">
        <f t="shared" ref="DM55" si="208">IFERROR(ROUND(SUBTOTAL(9,DM42:DM54),0),0)</f>
        <v>197500</v>
      </c>
      <c r="DN55" s="90">
        <f t="shared" ref="DN55" si="209">IFERROR(ROUND(SUBTOTAL(9,DN42:DN54),0),0)</f>
        <v>0</v>
      </c>
      <c r="DO55" s="90">
        <f t="shared" ref="DO55" si="210">IFERROR(ROUND(SUBTOTAL(9,DO42:DO54),0),0)</f>
        <v>197500</v>
      </c>
      <c r="DP55" s="90">
        <f t="shared" ref="DP55" si="211">IFERROR(ROUND(SUBTOTAL(9,DP42:DP54),0),0)</f>
        <v>0</v>
      </c>
      <c r="DQ55" s="90">
        <f t="shared" ref="DQ55" si="212">IFERROR(ROUND(SUBTOTAL(9,DQ42:DQ54),0),0)</f>
        <v>0</v>
      </c>
      <c r="DR55" s="90">
        <f t="shared" ref="DR55" si="213">IFERROR(ROUND(SUBTOTAL(9,DR42:DR54),0),0)</f>
        <v>0</v>
      </c>
      <c r="DS55" s="90">
        <f t="shared" ref="DS55" si="214">IFERROR(ROUND(SUBTOTAL(9,DS42:DS54),0),0)</f>
        <v>0</v>
      </c>
      <c r="DT55" s="90">
        <f t="shared" ref="DT55" si="215">IFERROR(ROUND(SUBTOTAL(9,DT42:DT54),0),0)</f>
        <v>0</v>
      </c>
      <c r="DU55" s="90">
        <f t="shared" ref="DU55" si="216">IFERROR(ROUND(SUBTOTAL(9,DU42:DU54),0),0)</f>
        <v>3160000</v>
      </c>
      <c r="DV55" s="90">
        <f t="shared" ref="DV55" si="217">IFERROR(ROUND(SUBTOTAL(9,DV42:DV54),0),0)</f>
        <v>0</v>
      </c>
      <c r="DW55" s="90">
        <f t="shared" ref="DW55" si="218">IFERROR(ROUND(SUBTOTAL(9,DW42:DW54),0),0)</f>
        <v>0</v>
      </c>
      <c r="DX55" s="90">
        <f t="shared" ref="DX55" si="219">IFERROR(ROUND(SUBTOTAL(9,DX42:DX54),0),0)</f>
        <v>0</v>
      </c>
      <c r="DY55" s="196" t="s">
        <v>46</v>
      </c>
      <c r="EB55" s="175"/>
    </row>
    <row r="56" spans="1:132" s="113" customFormat="1" x14ac:dyDescent="0.35">
      <c r="A56" s="115" t="s">
        <v>108</v>
      </c>
      <c r="B56" s="62" t="s">
        <v>49</v>
      </c>
      <c r="C56" s="44"/>
      <c r="D56" s="45"/>
      <c r="E56" s="44"/>
      <c r="F56" s="46"/>
      <c r="G56" s="46"/>
      <c r="H56" s="93">
        <f t="shared" ref="H56:H68" si="220">IFERROR(ROUND((C56*D56*E56),0),0)</f>
        <v>0</v>
      </c>
      <c r="I56" s="93">
        <f t="shared" ref="I56:I68" si="221">IFERROR(ROUND(H56*F56,2),0)</f>
        <v>0</v>
      </c>
      <c r="J56" s="93">
        <f t="shared" ref="J56:J68" si="222">IFERROR(ROUND(H56*G56,2),0)</f>
        <v>0</v>
      </c>
      <c r="K56" s="116"/>
      <c r="L56" s="183"/>
      <c r="M56" s="183"/>
      <c r="N56" s="183"/>
      <c r="O56" s="183"/>
      <c r="P56" s="44"/>
      <c r="Q56" s="45"/>
      <c r="R56" s="44"/>
      <c r="S56" s="46"/>
      <c r="T56" s="46"/>
      <c r="U56" s="93">
        <f t="shared" ref="U56:U68" si="223">IFERROR(ROUND((P56*Q56*R56),0),0)</f>
        <v>0</v>
      </c>
      <c r="V56" s="93">
        <f t="shared" ref="V56:V68" si="224">IFERROR(ROUND(U56*S56,2),0)</f>
        <v>0</v>
      </c>
      <c r="W56" s="93">
        <f t="shared" ref="W56:W68" si="225">IFERROR(ROUND(U56*T56,2),0)</f>
        <v>0</v>
      </c>
      <c r="X56" s="116"/>
      <c r="Y56" s="183"/>
      <c r="Z56" s="183"/>
      <c r="AA56" s="183"/>
      <c r="AB56" s="183"/>
      <c r="AC56" s="44"/>
      <c r="AD56" s="45"/>
      <c r="AE56" s="44"/>
      <c r="AF56" s="46"/>
      <c r="AG56" s="46"/>
      <c r="AH56" s="93">
        <f t="shared" ref="AH56:AH68" si="226">IFERROR(ROUND((AC56*AD56*AE56),0),0)</f>
        <v>0</v>
      </c>
      <c r="AI56" s="93">
        <f t="shared" ref="AI56:AI68" si="227">IFERROR(ROUND(AH56*AF56,2),0)</f>
        <v>0</v>
      </c>
      <c r="AJ56" s="93">
        <f t="shared" ref="AJ56:AJ68" si="228">IFERROR(ROUND(AH56*AG56,2),0)</f>
        <v>0</v>
      </c>
      <c r="AK56" s="116"/>
      <c r="AL56" s="183"/>
      <c r="AM56" s="183"/>
      <c r="AN56" s="183"/>
      <c r="AO56" s="183"/>
      <c r="AP56" s="44"/>
      <c r="AQ56" s="45"/>
      <c r="AR56" s="44"/>
      <c r="AS56" s="46"/>
      <c r="AT56" s="46"/>
      <c r="AU56" s="93">
        <f t="shared" ref="AU56:AU68" si="229">IFERROR(ROUND((AP56*AQ56*AR56),0),0)</f>
        <v>0</v>
      </c>
      <c r="AV56" s="93">
        <f t="shared" ref="AV56:AV68" si="230">IFERROR(ROUND(AU56*AS56,2),0)</f>
        <v>0</v>
      </c>
      <c r="AW56" s="93">
        <f t="shared" ref="AW56:AW68" si="231">IFERROR(ROUND(AU56*AT56,2),0)</f>
        <v>0</v>
      </c>
      <c r="AX56" s="116"/>
      <c r="AY56" s="183"/>
      <c r="AZ56" s="183"/>
      <c r="BA56" s="183"/>
      <c r="BB56" s="183"/>
      <c r="BC56" s="94">
        <f>IFERROR(ROUND(AVERAGE(P56,AC56,AP56),2),0)</f>
        <v>0</v>
      </c>
      <c r="BD56" s="44">
        <f>IFERROR(ROUND(AVERAGE(Q56,AD56,AQ56),2),0)</f>
        <v>0</v>
      </c>
      <c r="BE56" s="45">
        <f>IFERROR(ROUND(R56+AE56+AR56,2),0)</f>
        <v>0</v>
      </c>
      <c r="BF56" s="94">
        <f t="shared" ref="BF56:BF68" si="232">IFERROR(ROUND(AVERAGE(S56,AF56,AS56),2),0)</f>
        <v>0</v>
      </c>
      <c r="BG56" s="94">
        <f t="shared" ref="BG56:BG68" si="233">IFERROR(ROUND(AVERAGE(T56,AG56,AT56),2),0)</f>
        <v>0</v>
      </c>
      <c r="BH56" s="93">
        <f>IFERROR(ROUND(U56+AH56+AU56,2),0)</f>
        <v>0</v>
      </c>
      <c r="BI56" s="93">
        <f t="shared" ref="BI56:BI68" si="234">IFERROR(ROUND(V56+AI56+AV56,2),0)</f>
        <v>0</v>
      </c>
      <c r="BJ56" s="93">
        <f t="shared" ref="BJ56:BJ68" si="235">IFERROR(ROUND(W56+AJ56+AW56,2),0)</f>
        <v>0</v>
      </c>
      <c r="BK56" s="93">
        <f t="shared" ref="BK56:BK68" si="236">IFERROR(ROUND(X56+AK56+AX56,2),0)</f>
        <v>0</v>
      </c>
      <c r="BL56" s="93">
        <f t="shared" ref="BL56:BL68" si="237">IFERROR(ROUND(Y56+AL56+AY56,2),0)</f>
        <v>0</v>
      </c>
      <c r="BM56" s="93">
        <f t="shared" ref="BM56:BM68" si="238">IFERROR(ROUND(Z56+AM56+AZ56,2),0)</f>
        <v>0</v>
      </c>
      <c r="BN56" s="93">
        <f t="shared" ref="BN56:BN68" si="239">IFERROR(ROUND(AA56+AN56+BA56,2),0)</f>
        <v>0</v>
      </c>
      <c r="BO56" s="93">
        <f t="shared" ref="BO56:BO68" si="240">IFERROR(ROUND(AB56+AO56+BB56,2),0)</f>
        <v>0</v>
      </c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17"/>
      <c r="CG56" s="117"/>
      <c r="CH56" s="99">
        <f>ROUND(SUM(BP56:CG56),2)</f>
        <v>0</v>
      </c>
      <c r="CI56" s="99">
        <f>IFERROR(ROUND(BE56-CH56,2),0)</f>
        <v>0</v>
      </c>
      <c r="CJ56" s="118"/>
      <c r="CK56" s="117">
        <f>IFERROR(ROUND(((($BD56*$BP56)*$BC56)*$BF56),0),0)</f>
        <v>0</v>
      </c>
      <c r="CL56" s="117">
        <f>IFERROR(ROUND(((($BD56*$BP56)*$BC56)*$BG56),0),0)</f>
        <v>0</v>
      </c>
      <c r="CM56" s="117">
        <f>IFERROR(ROUND(((($BD56*$BQ56)*$BC56)*$BF56),0),0)</f>
        <v>0</v>
      </c>
      <c r="CN56" s="117">
        <f>IFERROR(ROUND(((($BD56*$BQ56)*$BC56)*$BG56),0),0)</f>
        <v>0</v>
      </c>
      <c r="CO56" s="117">
        <f>IFERROR(ROUND(((($BD56*$BR56)*$BC56)*$BF56),0),0)</f>
        <v>0</v>
      </c>
      <c r="CP56" s="117">
        <f>IFERROR(ROUND(((($BD56*$BR56)*$BC56)*$BG56),0),0)</f>
        <v>0</v>
      </c>
      <c r="CQ56" s="117">
        <f>IFERROR(ROUND(((($BD56*$BS56)*$BC56)*$BF56),0),0)</f>
        <v>0</v>
      </c>
      <c r="CR56" s="117">
        <f>IFERROR(ROUND(((($BD56*$BS56)*$BC56)*$BG56),0),0)</f>
        <v>0</v>
      </c>
      <c r="CS56" s="117">
        <f>IFERROR(ROUND(((($BD56*$BT56)*$BC56)*$BF56),0),0)</f>
        <v>0</v>
      </c>
      <c r="CT56" s="117">
        <f>IFERROR(ROUND(((($BD56*$BT56)*$BC56)*$BG56),0),0)</f>
        <v>0</v>
      </c>
      <c r="CU56" s="117">
        <f>IFERROR(ROUND(((($BD56*$BU56)*$BC56)*$BF56),0),0)</f>
        <v>0</v>
      </c>
      <c r="CV56" s="117">
        <f>IFERROR(ROUND(((($BD56*$BU56)*$BC56)*$BG56),0),0)</f>
        <v>0</v>
      </c>
      <c r="CW56" s="117">
        <f>IFERROR(ROUND(((($BD56*$BV56)*$BC56)*$BF56),0),0)</f>
        <v>0</v>
      </c>
      <c r="CX56" s="117">
        <f>IFERROR(ROUND(((($BD56*$BV56)*$BC56)*$BG56),0),0)</f>
        <v>0</v>
      </c>
      <c r="CY56" s="117">
        <f>IFERROR(ROUND(((($BD56*$BW56)*$BC56)*$BF56),0),0)</f>
        <v>0</v>
      </c>
      <c r="CZ56" s="117">
        <f>IFERROR(ROUND(((($BD56*$BW56)*$BC56)*$BG56),0),0)</f>
        <v>0</v>
      </c>
      <c r="DA56" s="117">
        <f>IFERROR(ROUND(((($BD56*$BX56)*$BC56)*$BF56),0),0)</f>
        <v>0</v>
      </c>
      <c r="DB56" s="117">
        <f>IFERROR(ROUND(((($BD56*$BX56)*$BC56)*$BG56),0),0)</f>
        <v>0</v>
      </c>
      <c r="DC56" s="117">
        <f>IFERROR(ROUND(((($BD56*$BY56)*$BC56)*$BF56),0),0)</f>
        <v>0</v>
      </c>
      <c r="DD56" s="117">
        <f>IFERROR(ROUND(((($BD56*$BY56)*$BC56)*$BG56),0),0)</f>
        <v>0</v>
      </c>
      <c r="DE56" s="117">
        <f>IFERROR(ROUND(((($BD56*$BZ56)*$BC56)*$BF56),0),0)</f>
        <v>0</v>
      </c>
      <c r="DF56" s="117">
        <f>IFERROR(ROUND(((($BD56*$BZ56)*$BC56)*$BG56),0),0)</f>
        <v>0</v>
      </c>
      <c r="DG56" s="117">
        <f>IFERROR(ROUND(((($BD56*$CA56)*$BC56)*$BF56),0),0)</f>
        <v>0</v>
      </c>
      <c r="DH56" s="117">
        <f>IFERROR(ROUND(((($BD56*$CA56)*$BC56)*$BG56),0),0)</f>
        <v>0</v>
      </c>
      <c r="DI56" s="117">
        <f>IFERROR(ROUND(((($BD56*$CB56)*$BC56)*$BF56),0),0)</f>
        <v>0</v>
      </c>
      <c r="DJ56" s="117">
        <f>IFERROR(ROUND(((($BD56*$CB56)*$BC56)*$BG56),0),0)</f>
        <v>0</v>
      </c>
      <c r="DK56" s="117">
        <f>IFERROR(ROUND(((($BD56*$CC56)*$BC56)*$BF56),0),0)</f>
        <v>0</v>
      </c>
      <c r="DL56" s="117">
        <f>IFERROR(ROUND(((($BD56*$CC56)*$BC56)*$BG56),0),0)</f>
        <v>0</v>
      </c>
      <c r="DM56" s="117">
        <f>IFERROR(ROUND(((($BD56*$CD56)*$BC56)*$BF56),0),0)</f>
        <v>0</v>
      </c>
      <c r="DN56" s="117">
        <f>IFERROR(ROUND(((($BD56*$CD56)*$BC56)*$BG56),0),0)</f>
        <v>0</v>
      </c>
      <c r="DO56" s="117">
        <f>IFERROR(ROUND(((($BD56*$CE56)*$BC56)*$BF56),0),0)</f>
        <v>0</v>
      </c>
      <c r="DP56" s="117">
        <f>IFERROR(ROUND(((($BD56*$CE56)*$BC56)*$BG56),0),0)</f>
        <v>0</v>
      </c>
      <c r="DQ56" s="117">
        <f>IFERROR(ROUND(((($BD56*$CF56)*$BC56)*$BF56),0),0)</f>
        <v>0</v>
      </c>
      <c r="DR56" s="117">
        <f>IFERROR(ROUND(((($BD56*$CF56)*$BC56)*$BG56),0),0)</f>
        <v>0</v>
      </c>
      <c r="DS56" s="117">
        <f>IFERROR(ROUND(((($BD56*$CG56)*$BC56)*$BF56),0),0)</f>
        <v>0</v>
      </c>
      <c r="DT56" s="117">
        <f>IFERROR(ROUND(((($BD56*$CG56)*$BC56)*$BG56),0),0)</f>
        <v>0</v>
      </c>
      <c r="DU56" s="118">
        <f>ROUND(CK56+CM56+CO56+CQ56+CS56+CU56+CW56+CY56+DA56+DC56+DE56+DG56+DI56+DK56+DM56+DO56+DQ56+DS56,0)</f>
        <v>0</v>
      </c>
      <c r="DV56" s="118">
        <f>ROUND(CL56+CN56+CP56+CR56+CT56+CV56+CX56+CZ56+DB56+DD56+DF56+DH56+DJ56+DL56+DN56+DP56+DR56+DT56,0)</f>
        <v>0</v>
      </c>
      <c r="DW56" s="118">
        <f>IFERROR(ROUND(DU56-BI56,2),0)</f>
        <v>0</v>
      </c>
      <c r="DX56" s="118">
        <f>IFERROR(ROUND(DV56-BJ56,2),0)</f>
        <v>0</v>
      </c>
      <c r="DY56" s="157"/>
      <c r="EB56" s="175"/>
    </row>
    <row r="57" spans="1:132" x14ac:dyDescent="0.35">
      <c r="A57" s="29" t="s">
        <v>109</v>
      </c>
      <c r="B57" s="63" t="s">
        <v>110</v>
      </c>
      <c r="C57" s="31"/>
      <c r="D57" s="96"/>
      <c r="E57" s="31"/>
      <c r="F57" s="97"/>
      <c r="G57" s="55"/>
      <c r="H57" s="47">
        <f t="shared" si="220"/>
        <v>0</v>
      </c>
      <c r="I57" s="47">
        <f t="shared" si="221"/>
        <v>0</v>
      </c>
      <c r="J57" s="47">
        <f t="shared" si="222"/>
        <v>0</v>
      </c>
      <c r="K57" s="119"/>
      <c r="L57" s="184"/>
      <c r="M57" s="184"/>
      <c r="N57" s="184"/>
      <c r="O57" s="184"/>
      <c r="P57" s="31">
        <v>1</v>
      </c>
      <c r="Q57" s="96">
        <v>75000</v>
      </c>
      <c r="R57" s="31">
        <v>8</v>
      </c>
      <c r="S57" s="97">
        <v>1</v>
      </c>
      <c r="T57" s="55"/>
      <c r="U57" s="47">
        <f t="shared" si="223"/>
        <v>600000</v>
      </c>
      <c r="V57" s="47">
        <f t="shared" si="224"/>
        <v>600000</v>
      </c>
      <c r="W57" s="47">
        <f t="shared" si="225"/>
        <v>0</v>
      </c>
      <c r="X57" s="119"/>
      <c r="Y57" s="184"/>
      <c r="Z57" s="184"/>
      <c r="AA57" s="184"/>
      <c r="AB57" s="184"/>
      <c r="AC57" s="31">
        <v>1</v>
      </c>
      <c r="AD57" s="96">
        <v>75000</v>
      </c>
      <c r="AE57" s="31">
        <v>4</v>
      </c>
      <c r="AF57" s="97">
        <v>1</v>
      </c>
      <c r="AG57" s="55"/>
      <c r="AH57" s="47">
        <f t="shared" si="226"/>
        <v>300000</v>
      </c>
      <c r="AI57" s="47">
        <f t="shared" si="227"/>
        <v>300000</v>
      </c>
      <c r="AJ57" s="47">
        <f t="shared" si="228"/>
        <v>0</v>
      </c>
      <c r="AK57" s="119"/>
      <c r="AL57" s="184"/>
      <c r="AM57" s="184"/>
      <c r="AN57" s="184"/>
      <c r="AO57" s="184"/>
      <c r="AP57" s="31">
        <v>1</v>
      </c>
      <c r="AQ57" s="96">
        <v>75000</v>
      </c>
      <c r="AR57" s="31">
        <v>4</v>
      </c>
      <c r="AS57" s="97">
        <v>1</v>
      </c>
      <c r="AT57" s="55"/>
      <c r="AU57" s="47">
        <f t="shared" si="229"/>
        <v>300000</v>
      </c>
      <c r="AV57" s="47">
        <f t="shared" si="230"/>
        <v>300000</v>
      </c>
      <c r="AW57" s="47">
        <f t="shared" si="231"/>
        <v>0</v>
      </c>
      <c r="AX57" s="119"/>
      <c r="AY57" s="184"/>
      <c r="AZ57" s="184"/>
      <c r="BA57" s="184"/>
      <c r="BB57" s="184"/>
      <c r="BC57" s="31">
        <v>1</v>
      </c>
      <c r="BD57" s="82">
        <f t="shared" ref="BD57:BD68" si="241">IFERROR(ROUND(AVERAGE(Q57,AD57,AQ57),2),0)</f>
        <v>75000</v>
      </c>
      <c r="BE57" s="86">
        <f t="shared" ref="BE57:BE68" si="242">IFERROR(ROUND(R57+AE57+AR57,2),0)</f>
        <v>16</v>
      </c>
      <c r="BF57" s="83">
        <f t="shared" si="232"/>
        <v>1</v>
      </c>
      <c r="BG57" s="83">
        <f t="shared" si="233"/>
        <v>0</v>
      </c>
      <c r="BH57" s="32">
        <f t="shared" ref="BH57:BH68" si="243">IFERROR(ROUND(U57+AH57+AU57,2),0)</f>
        <v>1200000</v>
      </c>
      <c r="BI57" s="32">
        <f t="shared" si="234"/>
        <v>1200000</v>
      </c>
      <c r="BJ57" s="32">
        <f t="shared" si="235"/>
        <v>0</v>
      </c>
      <c r="BK57" s="32">
        <f t="shared" si="236"/>
        <v>0</v>
      </c>
      <c r="BL57" s="32">
        <f t="shared" si="237"/>
        <v>0</v>
      </c>
      <c r="BM57" s="32">
        <f t="shared" si="238"/>
        <v>0</v>
      </c>
      <c r="BN57" s="32">
        <f t="shared" si="239"/>
        <v>0</v>
      </c>
      <c r="BO57" s="32">
        <f t="shared" si="240"/>
        <v>0</v>
      </c>
      <c r="BP57" s="31">
        <v>1</v>
      </c>
      <c r="BQ57" s="31">
        <v>1</v>
      </c>
      <c r="BR57" s="31">
        <v>1</v>
      </c>
      <c r="BS57" s="31">
        <v>1</v>
      </c>
      <c r="BT57" s="31">
        <v>1</v>
      </c>
      <c r="BU57" s="31">
        <v>1</v>
      </c>
      <c r="BV57" s="31">
        <v>1</v>
      </c>
      <c r="BW57" s="31">
        <v>1</v>
      </c>
      <c r="BX57" s="31">
        <v>1</v>
      </c>
      <c r="BY57" s="31">
        <v>1</v>
      </c>
      <c r="BZ57" s="31">
        <v>1</v>
      </c>
      <c r="CA57" s="31">
        <v>1</v>
      </c>
      <c r="CB57" s="31">
        <v>1</v>
      </c>
      <c r="CC57" s="31">
        <v>1</v>
      </c>
      <c r="CD57" s="31">
        <v>1</v>
      </c>
      <c r="CE57" s="31">
        <v>1</v>
      </c>
      <c r="CF57" s="164"/>
      <c r="CG57" s="164"/>
      <c r="CH57" s="186">
        <f t="shared" ref="CH57:CH68" si="244">ROUND(SUM(BP57:CG57),2)</f>
        <v>16</v>
      </c>
      <c r="CI57" s="186">
        <f t="shared" ref="CI57:CI68" si="245">IFERROR(ROUND(BE57-CH57,2),0)</f>
        <v>0</v>
      </c>
      <c r="CJ57" s="187"/>
      <c r="CK57" s="164">
        <f t="shared" si="57"/>
        <v>75000</v>
      </c>
      <c r="CL57" s="164">
        <f t="shared" si="58"/>
        <v>0</v>
      </c>
      <c r="CM57" s="164">
        <f t="shared" si="59"/>
        <v>75000</v>
      </c>
      <c r="CN57" s="164">
        <f t="shared" si="60"/>
        <v>0</v>
      </c>
      <c r="CO57" s="164">
        <f t="shared" si="61"/>
        <v>75000</v>
      </c>
      <c r="CP57" s="164">
        <f t="shared" si="62"/>
        <v>0</v>
      </c>
      <c r="CQ57" s="164">
        <f t="shared" si="63"/>
        <v>75000</v>
      </c>
      <c r="CR57" s="164">
        <f t="shared" si="64"/>
        <v>0</v>
      </c>
      <c r="CS57" s="164">
        <f t="shared" si="65"/>
        <v>75000</v>
      </c>
      <c r="CT57" s="164">
        <f t="shared" si="66"/>
        <v>0</v>
      </c>
      <c r="CU57" s="164">
        <f t="shared" si="67"/>
        <v>75000</v>
      </c>
      <c r="CV57" s="164">
        <f t="shared" si="68"/>
        <v>0</v>
      </c>
      <c r="CW57" s="164">
        <f t="shared" si="69"/>
        <v>75000</v>
      </c>
      <c r="CX57" s="164">
        <f t="shared" si="70"/>
        <v>0</v>
      </c>
      <c r="CY57" s="164">
        <f t="shared" si="71"/>
        <v>75000</v>
      </c>
      <c r="CZ57" s="164">
        <f t="shared" si="72"/>
        <v>0</v>
      </c>
      <c r="DA57" s="164">
        <f t="shared" si="73"/>
        <v>75000</v>
      </c>
      <c r="DB57" s="164">
        <f t="shared" si="74"/>
        <v>0</v>
      </c>
      <c r="DC57" s="164">
        <f t="shared" si="75"/>
        <v>75000</v>
      </c>
      <c r="DD57" s="164">
        <f t="shared" si="76"/>
        <v>0</v>
      </c>
      <c r="DE57" s="164">
        <f t="shared" si="77"/>
        <v>75000</v>
      </c>
      <c r="DF57" s="164">
        <f t="shared" si="78"/>
        <v>0</v>
      </c>
      <c r="DG57" s="164">
        <f t="shared" si="79"/>
        <v>75000</v>
      </c>
      <c r="DH57" s="164">
        <f t="shared" si="80"/>
        <v>0</v>
      </c>
      <c r="DI57" s="164">
        <f t="shared" si="81"/>
        <v>75000</v>
      </c>
      <c r="DJ57" s="164">
        <f t="shared" si="82"/>
        <v>0</v>
      </c>
      <c r="DK57" s="164">
        <f t="shared" si="83"/>
        <v>75000</v>
      </c>
      <c r="DL57" s="164">
        <f t="shared" si="84"/>
        <v>0</v>
      </c>
      <c r="DM57" s="164">
        <f t="shared" si="85"/>
        <v>75000</v>
      </c>
      <c r="DN57" s="164">
        <f t="shared" si="86"/>
        <v>0</v>
      </c>
      <c r="DO57" s="164">
        <f t="shared" si="87"/>
        <v>75000</v>
      </c>
      <c r="DP57" s="164">
        <f t="shared" si="88"/>
        <v>0</v>
      </c>
      <c r="DQ57" s="164">
        <f t="shared" si="89"/>
        <v>0</v>
      </c>
      <c r="DR57" s="164">
        <f t="shared" si="90"/>
        <v>0</v>
      </c>
      <c r="DS57" s="164">
        <f t="shared" si="91"/>
        <v>0</v>
      </c>
      <c r="DT57" s="164">
        <f t="shared" si="92"/>
        <v>0</v>
      </c>
      <c r="DU57" s="187">
        <f t="shared" ref="DU57:DU68" si="246">ROUND(CK57+CM57+CO57+CQ57+CS57+CU57+CW57+CY57+DA57+DC57+DE57+DG57+DI57+DK57+DM57+DO57+DQ57+DS57,0)</f>
        <v>1200000</v>
      </c>
      <c r="DV57" s="187">
        <f t="shared" ref="DV57:DV68" si="247">ROUND(CL57+CN57+CP57+CR57+CT57+CV57+CX57+CZ57+DB57+DD57+DF57+DH57+DJ57+DL57+DN57+DP57+DR57+DT57,0)</f>
        <v>0</v>
      </c>
      <c r="DW57" s="187">
        <f t="shared" ref="DW57:DW68" si="248">IFERROR(ROUND(DU57-BI57,2),0)</f>
        <v>0</v>
      </c>
      <c r="DX57" s="187">
        <f t="shared" ref="DX57:DX68" si="249">IFERROR(ROUND(DV57-BJ57,2),0)</f>
        <v>0</v>
      </c>
      <c r="DY57" s="188"/>
      <c r="EB57" s="175"/>
    </row>
    <row r="58" spans="1:132" x14ac:dyDescent="0.35">
      <c r="A58" s="29" t="s">
        <v>111</v>
      </c>
      <c r="B58" s="63" t="s">
        <v>112</v>
      </c>
      <c r="C58" s="31"/>
      <c r="D58" s="96"/>
      <c r="E58" s="31"/>
      <c r="F58" s="97"/>
      <c r="G58" s="55"/>
      <c r="H58" s="47">
        <f t="shared" si="220"/>
        <v>0</v>
      </c>
      <c r="I58" s="47">
        <f t="shared" si="221"/>
        <v>0</v>
      </c>
      <c r="J58" s="47">
        <f t="shared" si="222"/>
        <v>0</v>
      </c>
      <c r="K58" s="119"/>
      <c r="L58" s="184"/>
      <c r="M58" s="184"/>
      <c r="N58" s="184"/>
      <c r="O58" s="184"/>
      <c r="P58" s="31">
        <v>1</v>
      </c>
      <c r="Q58" s="96">
        <v>40000</v>
      </c>
      <c r="R58" s="31">
        <v>8</v>
      </c>
      <c r="S58" s="97">
        <v>1</v>
      </c>
      <c r="T58" s="55"/>
      <c r="U58" s="47">
        <f t="shared" si="223"/>
        <v>320000</v>
      </c>
      <c r="V58" s="47">
        <f t="shared" si="224"/>
        <v>320000</v>
      </c>
      <c r="W58" s="47">
        <f t="shared" si="225"/>
        <v>0</v>
      </c>
      <c r="X58" s="119"/>
      <c r="Y58" s="184"/>
      <c r="Z58" s="184"/>
      <c r="AA58" s="184"/>
      <c r="AB58" s="184"/>
      <c r="AC58" s="31">
        <v>1</v>
      </c>
      <c r="AD58" s="96">
        <v>40000</v>
      </c>
      <c r="AE58" s="31">
        <v>4</v>
      </c>
      <c r="AF58" s="97">
        <v>1</v>
      </c>
      <c r="AG58" s="55"/>
      <c r="AH58" s="47">
        <f t="shared" si="226"/>
        <v>160000</v>
      </c>
      <c r="AI58" s="47">
        <f t="shared" si="227"/>
        <v>160000</v>
      </c>
      <c r="AJ58" s="47">
        <f t="shared" si="228"/>
        <v>0</v>
      </c>
      <c r="AK58" s="119"/>
      <c r="AL58" s="184"/>
      <c r="AM58" s="184"/>
      <c r="AN58" s="184"/>
      <c r="AO58" s="184"/>
      <c r="AP58" s="31">
        <v>1</v>
      </c>
      <c r="AQ58" s="96">
        <v>40000</v>
      </c>
      <c r="AR58" s="31">
        <v>4</v>
      </c>
      <c r="AS58" s="97">
        <v>1</v>
      </c>
      <c r="AT58" s="55"/>
      <c r="AU58" s="47">
        <f t="shared" si="229"/>
        <v>160000</v>
      </c>
      <c r="AV58" s="47">
        <f t="shared" si="230"/>
        <v>160000</v>
      </c>
      <c r="AW58" s="47">
        <f t="shared" si="231"/>
        <v>0</v>
      </c>
      <c r="AX58" s="119"/>
      <c r="AY58" s="184"/>
      <c r="AZ58" s="184"/>
      <c r="BA58" s="184"/>
      <c r="BB58" s="184"/>
      <c r="BC58" s="31">
        <v>1</v>
      </c>
      <c r="BD58" s="82">
        <f t="shared" si="241"/>
        <v>40000</v>
      </c>
      <c r="BE58" s="86">
        <f t="shared" si="242"/>
        <v>16</v>
      </c>
      <c r="BF58" s="83">
        <f t="shared" si="232"/>
        <v>1</v>
      </c>
      <c r="BG58" s="83">
        <f t="shared" si="233"/>
        <v>0</v>
      </c>
      <c r="BH58" s="32">
        <f t="shared" si="243"/>
        <v>640000</v>
      </c>
      <c r="BI58" s="32">
        <f t="shared" si="234"/>
        <v>640000</v>
      </c>
      <c r="BJ58" s="32">
        <f t="shared" si="235"/>
        <v>0</v>
      </c>
      <c r="BK58" s="32">
        <f t="shared" si="236"/>
        <v>0</v>
      </c>
      <c r="BL58" s="32">
        <f t="shared" si="237"/>
        <v>0</v>
      </c>
      <c r="BM58" s="32">
        <f t="shared" si="238"/>
        <v>0</v>
      </c>
      <c r="BN58" s="32">
        <f t="shared" si="239"/>
        <v>0</v>
      </c>
      <c r="BO58" s="32">
        <f t="shared" si="240"/>
        <v>0</v>
      </c>
      <c r="BP58" s="31">
        <v>1</v>
      </c>
      <c r="BQ58" s="31">
        <v>1</v>
      </c>
      <c r="BR58" s="31">
        <v>1</v>
      </c>
      <c r="BS58" s="31">
        <v>1</v>
      </c>
      <c r="BT58" s="31">
        <v>1</v>
      </c>
      <c r="BU58" s="31">
        <v>1</v>
      </c>
      <c r="BV58" s="31">
        <v>1</v>
      </c>
      <c r="BW58" s="31">
        <v>1</v>
      </c>
      <c r="BX58" s="31">
        <v>1</v>
      </c>
      <c r="BY58" s="31">
        <v>1</v>
      </c>
      <c r="BZ58" s="31">
        <v>1</v>
      </c>
      <c r="CA58" s="31">
        <v>1</v>
      </c>
      <c r="CB58" s="31">
        <v>1</v>
      </c>
      <c r="CC58" s="31">
        <v>1</v>
      </c>
      <c r="CD58" s="31">
        <v>1</v>
      </c>
      <c r="CE58" s="31">
        <v>1</v>
      </c>
      <c r="CF58" s="164"/>
      <c r="CG58" s="164"/>
      <c r="CH58" s="186">
        <f t="shared" si="244"/>
        <v>16</v>
      </c>
      <c r="CI58" s="186">
        <f t="shared" si="245"/>
        <v>0</v>
      </c>
      <c r="CJ58" s="187"/>
      <c r="CK58" s="164">
        <f t="shared" si="57"/>
        <v>40000</v>
      </c>
      <c r="CL58" s="164">
        <f t="shared" si="58"/>
        <v>0</v>
      </c>
      <c r="CM58" s="164">
        <f t="shared" si="59"/>
        <v>40000</v>
      </c>
      <c r="CN58" s="164">
        <f t="shared" si="60"/>
        <v>0</v>
      </c>
      <c r="CO58" s="164">
        <f t="shared" si="61"/>
        <v>40000</v>
      </c>
      <c r="CP58" s="164">
        <f t="shared" si="62"/>
        <v>0</v>
      </c>
      <c r="CQ58" s="164">
        <f t="shared" si="63"/>
        <v>40000</v>
      </c>
      <c r="CR58" s="164">
        <f t="shared" si="64"/>
        <v>0</v>
      </c>
      <c r="CS58" s="164">
        <f t="shared" si="65"/>
        <v>40000</v>
      </c>
      <c r="CT58" s="164">
        <f t="shared" si="66"/>
        <v>0</v>
      </c>
      <c r="CU58" s="164">
        <f t="shared" si="67"/>
        <v>40000</v>
      </c>
      <c r="CV58" s="164">
        <f t="shared" si="68"/>
        <v>0</v>
      </c>
      <c r="CW58" s="164">
        <f t="shared" si="69"/>
        <v>40000</v>
      </c>
      <c r="CX58" s="164">
        <f t="shared" si="70"/>
        <v>0</v>
      </c>
      <c r="CY58" s="164">
        <f t="shared" si="71"/>
        <v>40000</v>
      </c>
      <c r="CZ58" s="164">
        <f t="shared" si="72"/>
        <v>0</v>
      </c>
      <c r="DA58" s="164">
        <f t="shared" si="73"/>
        <v>40000</v>
      </c>
      <c r="DB58" s="164">
        <f t="shared" si="74"/>
        <v>0</v>
      </c>
      <c r="DC58" s="164">
        <f t="shared" si="75"/>
        <v>40000</v>
      </c>
      <c r="DD58" s="164">
        <f t="shared" si="76"/>
        <v>0</v>
      </c>
      <c r="DE58" s="164">
        <f t="shared" si="77"/>
        <v>40000</v>
      </c>
      <c r="DF58" s="164">
        <f t="shared" si="78"/>
        <v>0</v>
      </c>
      <c r="DG58" s="164">
        <f t="shared" si="79"/>
        <v>40000</v>
      </c>
      <c r="DH58" s="164">
        <f t="shared" si="80"/>
        <v>0</v>
      </c>
      <c r="DI58" s="164">
        <f t="shared" si="81"/>
        <v>40000</v>
      </c>
      <c r="DJ58" s="164">
        <f t="shared" si="82"/>
        <v>0</v>
      </c>
      <c r="DK58" s="164">
        <f t="shared" si="83"/>
        <v>40000</v>
      </c>
      <c r="DL58" s="164">
        <f t="shared" si="84"/>
        <v>0</v>
      </c>
      <c r="DM58" s="164">
        <f t="shared" si="85"/>
        <v>40000</v>
      </c>
      <c r="DN58" s="164">
        <f t="shared" si="86"/>
        <v>0</v>
      </c>
      <c r="DO58" s="164">
        <f t="shared" si="87"/>
        <v>40000</v>
      </c>
      <c r="DP58" s="164">
        <f t="shared" si="88"/>
        <v>0</v>
      </c>
      <c r="DQ58" s="164">
        <f t="shared" si="89"/>
        <v>0</v>
      </c>
      <c r="DR58" s="164">
        <f t="shared" si="90"/>
        <v>0</v>
      </c>
      <c r="DS58" s="164">
        <f t="shared" si="91"/>
        <v>0</v>
      </c>
      <c r="DT58" s="164">
        <f t="shared" si="92"/>
        <v>0</v>
      </c>
      <c r="DU58" s="187">
        <f t="shared" si="246"/>
        <v>640000</v>
      </c>
      <c r="DV58" s="187">
        <f t="shared" si="247"/>
        <v>0</v>
      </c>
      <c r="DW58" s="187">
        <f t="shared" si="248"/>
        <v>0</v>
      </c>
      <c r="DX58" s="187">
        <f t="shared" si="249"/>
        <v>0</v>
      </c>
      <c r="DY58" s="188"/>
      <c r="EB58" s="175"/>
    </row>
    <row r="59" spans="1:132" x14ac:dyDescent="0.35">
      <c r="A59" s="29" t="s">
        <v>113</v>
      </c>
      <c r="B59" s="63" t="s">
        <v>114</v>
      </c>
      <c r="C59" s="31"/>
      <c r="D59" s="96"/>
      <c r="E59" s="31"/>
      <c r="F59" s="97"/>
      <c r="G59" s="55"/>
      <c r="H59" s="47">
        <f t="shared" si="220"/>
        <v>0</v>
      </c>
      <c r="I59" s="47">
        <f t="shared" si="221"/>
        <v>0</v>
      </c>
      <c r="J59" s="47">
        <f t="shared" si="222"/>
        <v>0</v>
      </c>
      <c r="K59" s="119"/>
      <c r="L59" s="184"/>
      <c r="M59" s="184"/>
      <c r="N59" s="184"/>
      <c r="O59" s="184"/>
      <c r="P59" s="31">
        <v>1</v>
      </c>
      <c r="Q59" s="96">
        <v>35000</v>
      </c>
      <c r="R59" s="31">
        <v>8</v>
      </c>
      <c r="S59" s="97">
        <v>1</v>
      </c>
      <c r="T59" s="55"/>
      <c r="U59" s="47">
        <f t="shared" si="223"/>
        <v>280000</v>
      </c>
      <c r="V59" s="47">
        <f t="shared" si="224"/>
        <v>280000</v>
      </c>
      <c r="W59" s="47">
        <f t="shared" si="225"/>
        <v>0</v>
      </c>
      <c r="X59" s="119"/>
      <c r="Y59" s="184"/>
      <c r="Z59" s="184"/>
      <c r="AA59" s="184"/>
      <c r="AB59" s="184"/>
      <c r="AC59" s="31">
        <v>1</v>
      </c>
      <c r="AD59" s="96">
        <v>35000</v>
      </c>
      <c r="AE59" s="31">
        <v>4</v>
      </c>
      <c r="AF59" s="97">
        <v>1</v>
      </c>
      <c r="AG59" s="55"/>
      <c r="AH59" s="47">
        <f t="shared" si="226"/>
        <v>140000</v>
      </c>
      <c r="AI59" s="47">
        <f t="shared" si="227"/>
        <v>140000</v>
      </c>
      <c r="AJ59" s="47">
        <f t="shared" si="228"/>
        <v>0</v>
      </c>
      <c r="AK59" s="119"/>
      <c r="AL59" s="184"/>
      <c r="AM59" s="184"/>
      <c r="AN59" s="184"/>
      <c r="AO59" s="184"/>
      <c r="AP59" s="31">
        <v>1</v>
      </c>
      <c r="AQ59" s="96">
        <v>35000</v>
      </c>
      <c r="AR59" s="31">
        <v>4</v>
      </c>
      <c r="AS59" s="97">
        <v>1</v>
      </c>
      <c r="AT59" s="55"/>
      <c r="AU59" s="47">
        <f t="shared" si="229"/>
        <v>140000</v>
      </c>
      <c r="AV59" s="47">
        <f t="shared" si="230"/>
        <v>140000</v>
      </c>
      <c r="AW59" s="47">
        <f t="shared" si="231"/>
        <v>0</v>
      </c>
      <c r="AX59" s="119"/>
      <c r="AY59" s="184"/>
      <c r="AZ59" s="184"/>
      <c r="BA59" s="184"/>
      <c r="BB59" s="184"/>
      <c r="BC59" s="31">
        <v>1</v>
      </c>
      <c r="BD59" s="82">
        <f t="shared" si="241"/>
        <v>35000</v>
      </c>
      <c r="BE59" s="86">
        <f t="shared" si="242"/>
        <v>16</v>
      </c>
      <c r="BF59" s="83">
        <f t="shared" si="232"/>
        <v>1</v>
      </c>
      <c r="BG59" s="83">
        <f t="shared" si="233"/>
        <v>0</v>
      </c>
      <c r="BH59" s="32">
        <f t="shared" si="243"/>
        <v>560000</v>
      </c>
      <c r="BI59" s="32">
        <f t="shared" si="234"/>
        <v>560000</v>
      </c>
      <c r="BJ59" s="32">
        <f t="shared" si="235"/>
        <v>0</v>
      </c>
      <c r="BK59" s="32">
        <f t="shared" si="236"/>
        <v>0</v>
      </c>
      <c r="BL59" s="32">
        <f t="shared" si="237"/>
        <v>0</v>
      </c>
      <c r="BM59" s="32">
        <f t="shared" si="238"/>
        <v>0</v>
      </c>
      <c r="BN59" s="32">
        <f t="shared" si="239"/>
        <v>0</v>
      </c>
      <c r="BO59" s="32">
        <f t="shared" si="240"/>
        <v>0</v>
      </c>
      <c r="BP59" s="31">
        <v>1</v>
      </c>
      <c r="BQ59" s="31">
        <v>1</v>
      </c>
      <c r="BR59" s="31">
        <v>1</v>
      </c>
      <c r="BS59" s="31">
        <v>1</v>
      </c>
      <c r="BT59" s="31">
        <v>1</v>
      </c>
      <c r="BU59" s="31">
        <v>1</v>
      </c>
      <c r="BV59" s="31">
        <v>1</v>
      </c>
      <c r="BW59" s="31">
        <v>1</v>
      </c>
      <c r="BX59" s="31">
        <v>1</v>
      </c>
      <c r="BY59" s="31">
        <v>1</v>
      </c>
      <c r="BZ59" s="31">
        <v>1</v>
      </c>
      <c r="CA59" s="31">
        <v>1</v>
      </c>
      <c r="CB59" s="31">
        <v>1</v>
      </c>
      <c r="CC59" s="31">
        <v>1</v>
      </c>
      <c r="CD59" s="31">
        <v>1</v>
      </c>
      <c r="CE59" s="31">
        <v>1</v>
      </c>
      <c r="CF59" s="164"/>
      <c r="CG59" s="164"/>
      <c r="CH59" s="186">
        <f t="shared" si="244"/>
        <v>16</v>
      </c>
      <c r="CI59" s="186">
        <f t="shared" si="245"/>
        <v>0</v>
      </c>
      <c r="CJ59" s="187"/>
      <c r="CK59" s="164">
        <f t="shared" si="57"/>
        <v>35000</v>
      </c>
      <c r="CL59" s="164">
        <f t="shared" si="58"/>
        <v>0</v>
      </c>
      <c r="CM59" s="164">
        <f t="shared" si="59"/>
        <v>35000</v>
      </c>
      <c r="CN59" s="164">
        <f t="shared" si="60"/>
        <v>0</v>
      </c>
      <c r="CO59" s="164">
        <f t="shared" si="61"/>
        <v>35000</v>
      </c>
      <c r="CP59" s="164">
        <f t="shared" si="62"/>
        <v>0</v>
      </c>
      <c r="CQ59" s="164">
        <f t="shared" si="63"/>
        <v>35000</v>
      </c>
      <c r="CR59" s="164">
        <f t="shared" si="64"/>
        <v>0</v>
      </c>
      <c r="CS59" s="164">
        <f t="shared" si="65"/>
        <v>35000</v>
      </c>
      <c r="CT59" s="164">
        <f t="shared" si="66"/>
        <v>0</v>
      </c>
      <c r="CU59" s="164">
        <f t="shared" si="67"/>
        <v>35000</v>
      </c>
      <c r="CV59" s="164">
        <f t="shared" si="68"/>
        <v>0</v>
      </c>
      <c r="CW59" s="164">
        <f t="shared" si="69"/>
        <v>35000</v>
      </c>
      <c r="CX59" s="164">
        <f t="shared" si="70"/>
        <v>0</v>
      </c>
      <c r="CY59" s="164">
        <f t="shared" si="71"/>
        <v>35000</v>
      </c>
      <c r="CZ59" s="164">
        <f t="shared" si="72"/>
        <v>0</v>
      </c>
      <c r="DA59" s="164">
        <f t="shared" si="73"/>
        <v>35000</v>
      </c>
      <c r="DB59" s="164">
        <f t="shared" si="74"/>
        <v>0</v>
      </c>
      <c r="DC59" s="164">
        <f t="shared" si="75"/>
        <v>35000</v>
      </c>
      <c r="DD59" s="164">
        <f t="shared" si="76"/>
        <v>0</v>
      </c>
      <c r="DE59" s="164">
        <f t="shared" si="77"/>
        <v>35000</v>
      </c>
      <c r="DF59" s="164">
        <f t="shared" si="78"/>
        <v>0</v>
      </c>
      <c r="DG59" s="164">
        <f t="shared" si="79"/>
        <v>35000</v>
      </c>
      <c r="DH59" s="164">
        <f t="shared" si="80"/>
        <v>0</v>
      </c>
      <c r="DI59" s="164">
        <f t="shared" si="81"/>
        <v>35000</v>
      </c>
      <c r="DJ59" s="164">
        <f t="shared" si="82"/>
        <v>0</v>
      </c>
      <c r="DK59" s="164">
        <f t="shared" si="83"/>
        <v>35000</v>
      </c>
      <c r="DL59" s="164">
        <f t="shared" si="84"/>
        <v>0</v>
      </c>
      <c r="DM59" s="164">
        <f t="shared" si="85"/>
        <v>35000</v>
      </c>
      <c r="DN59" s="164">
        <f t="shared" si="86"/>
        <v>0</v>
      </c>
      <c r="DO59" s="164">
        <f t="shared" si="87"/>
        <v>35000</v>
      </c>
      <c r="DP59" s="164">
        <f t="shared" si="88"/>
        <v>0</v>
      </c>
      <c r="DQ59" s="164">
        <f t="shared" si="89"/>
        <v>0</v>
      </c>
      <c r="DR59" s="164">
        <f t="shared" si="90"/>
        <v>0</v>
      </c>
      <c r="DS59" s="164">
        <f t="shared" si="91"/>
        <v>0</v>
      </c>
      <c r="DT59" s="164">
        <f t="shared" si="92"/>
        <v>0</v>
      </c>
      <c r="DU59" s="187">
        <f t="shared" si="246"/>
        <v>560000</v>
      </c>
      <c r="DV59" s="187">
        <f t="shared" si="247"/>
        <v>0</v>
      </c>
      <c r="DW59" s="187">
        <f t="shared" si="248"/>
        <v>0</v>
      </c>
      <c r="DX59" s="187">
        <f t="shared" si="249"/>
        <v>0</v>
      </c>
      <c r="DY59" s="188"/>
      <c r="EB59" s="175"/>
    </row>
    <row r="60" spans="1:132" x14ac:dyDescent="0.35">
      <c r="A60" s="29" t="s">
        <v>115</v>
      </c>
      <c r="B60" s="63" t="s">
        <v>116</v>
      </c>
      <c r="C60" s="31"/>
      <c r="D60" s="96"/>
      <c r="E60" s="31"/>
      <c r="F60" s="97"/>
      <c r="G60" s="55"/>
      <c r="H60" s="47">
        <f t="shared" si="220"/>
        <v>0</v>
      </c>
      <c r="I60" s="47">
        <f t="shared" si="221"/>
        <v>0</v>
      </c>
      <c r="J60" s="47">
        <f t="shared" si="222"/>
        <v>0</v>
      </c>
      <c r="K60" s="119"/>
      <c r="L60" s="184"/>
      <c r="M60" s="184"/>
      <c r="N60" s="184"/>
      <c r="O60" s="184"/>
      <c r="P60" s="31">
        <v>1</v>
      </c>
      <c r="Q60" s="96">
        <v>27500</v>
      </c>
      <c r="R60" s="31">
        <v>32</v>
      </c>
      <c r="S60" s="97">
        <v>1</v>
      </c>
      <c r="T60" s="55"/>
      <c r="U60" s="47">
        <f t="shared" si="223"/>
        <v>880000</v>
      </c>
      <c r="V60" s="47">
        <f t="shared" si="224"/>
        <v>880000</v>
      </c>
      <c r="W60" s="47">
        <f t="shared" si="225"/>
        <v>0</v>
      </c>
      <c r="X60" s="119"/>
      <c r="Y60" s="184"/>
      <c r="Z60" s="184"/>
      <c r="AA60" s="184"/>
      <c r="AB60" s="184"/>
      <c r="AC60" s="31">
        <v>1</v>
      </c>
      <c r="AD60" s="96">
        <v>27500</v>
      </c>
      <c r="AE60" s="31">
        <v>16</v>
      </c>
      <c r="AF60" s="97">
        <v>1</v>
      </c>
      <c r="AG60" s="55"/>
      <c r="AH60" s="47">
        <f t="shared" si="226"/>
        <v>440000</v>
      </c>
      <c r="AI60" s="47">
        <f t="shared" si="227"/>
        <v>440000</v>
      </c>
      <c r="AJ60" s="47">
        <f t="shared" si="228"/>
        <v>0</v>
      </c>
      <c r="AK60" s="119"/>
      <c r="AL60" s="184"/>
      <c r="AM60" s="184"/>
      <c r="AN60" s="184"/>
      <c r="AO60" s="184"/>
      <c r="AP60" s="31">
        <v>1</v>
      </c>
      <c r="AQ60" s="96">
        <v>27500</v>
      </c>
      <c r="AR60" s="31">
        <v>16</v>
      </c>
      <c r="AS60" s="97">
        <v>1</v>
      </c>
      <c r="AT60" s="55"/>
      <c r="AU60" s="47">
        <f t="shared" si="229"/>
        <v>440000</v>
      </c>
      <c r="AV60" s="47">
        <f t="shared" si="230"/>
        <v>440000</v>
      </c>
      <c r="AW60" s="47">
        <f t="shared" si="231"/>
        <v>0</v>
      </c>
      <c r="AX60" s="119"/>
      <c r="AY60" s="184"/>
      <c r="AZ60" s="184"/>
      <c r="BA60" s="184"/>
      <c r="BB60" s="184"/>
      <c r="BC60" s="31">
        <v>1</v>
      </c>
      <c r="BD60" s="82">
        <f t="shared" si="241"/>
        <v>27500</v>
      </c>
      <c r="BE60" s="86">
        <f t="shared" si="242"/>
        <v>64</v>
      </c>
      <c r="BF60" s="83">
        <f t="shared" si="232"/>
        <v>1</v>
      </c>
      <c r="BG60" s="83">
        <f t="shared" si="233"/>
        <v>0</v>
      </c>
      <c r="BH60" s="32">
        <f t="shared" si="243"/>
        <v>1760000</v>
      </c>
      <c r="BI60" s="32">
        <f t="shared" si="234"/>
        <v>1760000</v>
      </c>
      <c r="BJ60" s="32">
        <f t="shared" si="235"/>
        <v>0</v>
      </c>
      <c r="BK60" s="32">
        <f t="shared" si="236"/>
        <v>0</v>
      </c>
      <c r="BL60" s="32">
        <f t="shared" si="237"/>
        <v>0</v>
      </c>
      <c r="BM60" s="32">
        <f t="shared" si="238"/>
        <v>0</v>
      </c>
      <c r="BN60" s="32">
        <f t="shared" si="239"/>
        <v>0</v>
      </c>
      <c r="BO60" s="32">
        <f t="shared" si="240"/>
        <v>0</v>
      </c>
      <c r="BP60" s="31">
        <v>4</v>
      </c>
      <c r="BQ60" s="31">
        <v>4</v>
      </c>
      <c r="BR60" s="31">
        <v>4</v>
      </c>
      <c r="BS60" s="31">
        <v>4</v>
      </c>
      <c r="BT60" s="31">
        <v>4</v>
      </c>
      <c r="BU60" s="31">
        <v>4</v>
      </c>
      <c r="BV60" s="31">
        <v>4</v>
      </c>
      <c r="BW60" s="31">
        <v>4</v>
      </c>
      <c r="BX60" s="31">
        <v>4</v>
      </c>
      <c r="BY60" s="31">
        <v>4</v>
      </c>
      <c r="BZ60" s="31">
        <v>4</v>
      </c>
      <c r="CA60" s="31">
        <v>4</v>
      </c>
      <c r="CB60" s="31">
        <v>4</v>
      </c>
      <c r="CC60" s="31">
        <v>4</v>
      </c>
      <c r="CD60" s="31">
        <v>4</v>
      </c>
      <c r="CE60" s="31">
        <v>4</v>
      </c>
      <c r="CF60" s="164"/>
      <c r="CG60" s="164"/>
      <c r="CH60" s="186">
        <f t="shared" si="244"/>
        <v>64</v>
      </c>
      <c r="CI60" s="186">
        <f t="shared" si="245"/>
        <v>0</v>
      </c>
      <c r="CJ60" s="187"/>
      <c r="CK60" s="164">
        <f t="shared" si="57"/>
        <v>110000</v>
      </c>
      <c r="CL60" s="164">
        <f t="shared" si="58"/>
        <v>0</v>
      </c>
      <c r="CM60" s="164">
        <f t="shared" si="59"/>
        <v>110000</v>
      </c>
      <c r="CN60" s="164">
        <f t="shared" si="60"/>
        <v>0</v>
      </c>
      <c r="CO60" s="164">
        <f t="shared" si="61"/>
        <v>110000</v>
      </c>
      <c r="CP60" s="164">
        <f t="shared" si="62"/>
        <v>0</v>
      </c>
      <c r="CQ60" s="164">
        <f t="shared" si="63"/>
        <v>110000</v>
      </c>
      <c r="CR60" s="164">
        <f t="shared" si="64"/>
        <v>0</v>
      </c>
      <c r="CS60" s="164">
        <f t="shared" si="65"/>
        <v>110000</v>
      </c>
      <c r="CT60" s="164">
        <f t="shared" si="66"/>
        <v>0</v>
      </c>
      <c r="CU60" s="164">
        <f t="shared" si="67"/>
        <v>110000</v>
      </c>
      <c r="CV60" s="164">
        <f t="shared" si="68"/>
        <v>0</v>
      </c>
      <c r="CW60" s="164">
        <f t="shared" si="69"/>
        <v>110000</v>
      </c>
      <c r="CX60" s="164">
        <f t="shared" si="70"/>
        <v>0</v>
      </c>
      <c r="CY60" s="164">
        <f t="shared" si="71"/>
        <v>110000</v>
      </c>
      <c r="CZ60" s="164">
        <f t="shared" si="72"/>
        <v>0</v>
      </c>
      <c r="DA60" s="164">
        <f t="shared" si="73"/>
        <v>110000</v>
      </c>
      <c r="DB60" s="164">
        <f t="shared" si="74"/>
        <v>0</v>
      </c>
      <c r="DC60" s="164">
        <f t="shared" si="75"/>
        <v>110000</v>
      </c>
      <c r="DD60" s="164">
        <f t="shared" si="76"/>
        <v>0</v>
      </c>
      <c r="DE60" s="164">
        <f t="shared" si="77"/>
        <v>110000</v>
      </c>
      <c r="DF60" s="164">
        <f t="shared" si="78"/>
        <v>0</v>
      </c>
      <c r="DG60" s="164">
        <f t="shared" si="79"/>
        <v>110000</v>
      </c>
      <c r="DH60" s="164">
        <f t="shared" si="80"/>
        <v>0</v>
      </c>
      <c r="DI60" s="164">
        <f t="shared" si="81"/>
        <v>110000</v>
      </c>
      <c r="DJ60" s="164">
        <f t="shared" si="82"/>
        <v>0</v>
      </c>
      <c r="DK60" s="164">
        <f t="shared" si="83"/>
        <v>110000</v>
      </c>
      <c r="DL60" s="164">
        <f t="shared" si="84"/>
        <v>0</v>
      </c>
      <c r="DM60" s="164">
        <f t="shared" si="85"/>
        <v>110000</v>
      </c>
      <c r="DN60" s="164">
        <f t="shared" si="86"/>
        <v>0</v>
      </c>
      <c r="DO60" s="164">
        <f t="shared" si="87"/>
        <v>110000</v>
      </c>
      <c r="DP60" s="164">
        <f t="shared" si="88"/>
        <v>0</v>
      </c>
      <c r="DQ60" s="164">
        <f t="shared" si="89"/>
        <v>0</v>
      </c>
      <c r="DR60" s="164">
        <f t="shared" si="90"/>
        <v>0</v>
      </c>
      <c r="DS60" s="164">
        <f t="shared" si="91"/>
        <v>0</v>
      </c>
      <c r="DT60" s="164">
        <f t="shared" si="92"/>
        <v>0</v>
      </c>
      <c r="DU60" s="187">
        <f t="shared" si="246"/>
        <v>1760000</v>
      </c>
      <c r="DV60" s="187">
        <f t="shared" si="247"/>
        <v>0</v>
      </c>
      <c r="DW60" s="187">
        <f t="shared" si="248"/>
        <v>0</v>
      </c>
      <c r="DX60" s="187">
        <f t="shared" si="249"/>
        <v>0</v>
      </c>
      <c r="DY60" s="188"/>
      <c r="EB60" s="175"/>
    </row>
    <row r="61" spans="1:132" x14ac:dyDescent="0.35">
      <c r="A61" s="29" t="s">
        <v>117</v>
      </c>
      <c r="B61" s="63" t="s">
        <v>118</v>
      </c>
      <c r="C61" s="31"/>
      <c r="D61" s="96"/>
      <c r="E61" s="31"/>
      <c r="F61" s="97"/>
      <c r="G61" s="55"/>
      <c r="H61" s="47">
        <f t="shared" si="220"/>
        <v>0</v>
      </c>
      <c r="I61" s="47">
        <f t="shared" si="221"/>
        <v>0</v>
      </c>
      <c r="J61" s="47">
        <f t="shared" si="222"/>
        <v>0</v>
      </c>
      <c r="K61" s="119"/>
      <c r="L61" s="184"/>
      <c r="M61" s="184"/>
      <c r="N61" s="184"/>
      <c r="O61" s="184"/>
      <c r="P61" s="31">
        <v>1</v>
      </c>
      <c r="Q61" s="96">
        <v>10000</v>
      </c>
      <c r="R61" s="31">
        <v>8</v>
      </c>
      <c r="S61" s="97">
        <v>1</v>
      </c>
      <c r="T61" s="55"/>
      <c r="U61" s="47">
        <f t="shared" si="223"/>
        <v>80000</v>
      </c>
      <c r="V61" s="47">
        <f t="shared" si="224"/>
        <v>80000</v>
      </c>
      <c r="W61" s="47">
        <f t="shared" si="225"/>
        <v>0</v>
      </c>
      <c r="X61" s="119"/>
      <c r="Y61" s="184"/>
      <c r="Z61" s="184"/>
      <c r="AA61" s="184"/>
      <c r="AB61" s="184"/>
      <c r="AC61" s="31">
        <v>1</v>
      </c>
      <c r="AD61" s="96">
        <v>10000</v>
      </c>
      <c r="AE61" s="31">
        <v>4</v>
      </c>
      <c r="AF61" s="97">
        <v>1</v>
      </c>
      <c r="AG61" s="55"/>
      <c r="AH61" s="47">
        <f t="shared" si="226"/>
        <v>40000</v>
      </c>
      <c r="AI61" s="47">
        <f t="shared" si="227"/>
        <v>40000</v>
      </c>
      <c r="AJ61" s="47">
        <f t="shared" si="228"/>
        <v>0</v>
      </c>
      <c r="AK61" s="119"/>
      <c r="AL61" s="184"/>
      <c r="AM61" s="184"/>
      <c r="AN61" s="184"/>
      <c r="AO61" s="184"/>
      <c r="AP61" s="31">
        <v>1</v>
      </c>
      <c r="AQ61" s="96">
        <v>10000</v>
      </c>
      <c r="AR61" s="31">
        <v>4</v>
      </c>
      <c r="AS61" s="97">
        <v>1</v>
      </c>
      <c r="AT61" s="55"/>
      <c r="AU61" s="47">
        <f t="shared" si="229"/>
        <v>40000</v>
      </c>
      <c r="AV61" s="47">
        <f t="shared" si="230"/>
        <v>40000</v>
      </c>
      <c r="AW61" s="47">
        <f t="shared" si="231"/>
        <v>0</v>
      </c>
      <c r="AX61" s="119"/>
      <c r="AY61" s="184"/>
      <c r="AZ61" s="184"/>
      <c r="BA61" s="184"/>
      <c r="BB61" s="184"/>
      <c r="BC61" s="31">
        <v>1</v>
      </c>
      <c r="BD61" s="82">
        <f t="shared" si="241"/>
        <v>10000</v>
      </c>
      <c r="BE61" s="86">
        <f t="shared" si="242"/>
        <v>16</v>
      </c>
      <c r="BF61" s="83">
        <f t="shared" si="232"/>
        <v>1</v>
      </c>
      <c r="BG61" s="83">
        <f t="shared" si="233"/>
        <v>0</v>
      </c>
      <c r="BH61" s="32">
        <f t="shared" si="243"/>
        <v>160000</v>
      </c>
      <c r="BI61" s="32">
        <f t="shared" si="234"/>
        <v>160000</v>
      </c>
      <c r="BJ61" s="32">
        <f t="shared" si="235"/>
        <v>0</v>
      </c>
      <c r="BK61" s="32">
        <f t="shared" si="236"/>
        <v>0</v>
      </c>
      <c r="BL61" s="32">
        <f t="shared" si="237"/>
        <v>0</v>
      </c>
      <c r="BM61" s="32">
        <f t="shared" si="238"/>
        <v>0</v>
      </c>
      <c r="BN61" s="32">
        <f t="shared" si="239"/>
        <v>0</v>
      </c>
      <c r="BO61" s="32">
        <f t="shared" si="240"/>
        <v>0</v>
      </c>
      <c r="BP61" s="31">
        <v>1</v>
      </c>
      <c r="BQ61" s="31">
        <v>1</v>
      </c>
      <c r="BR61" s="31">
        <v>1</v>
      </c>
      <c r="BS61" s="31">
        <v>1</v>
      </c>
      <c r="BT61" s="31">
        <v>1</v>
      </c>
      <c r="BU61" s="31">
        <v>1</v>
      </c>
      <c r="BV61" s="31">
        <v>1</v>
      </c>
      <c r="BW61" s="31">
        <v>1</v>
      </c>
      <c r="BX61" s="31">
        <v>1</v>
      </c>
      <c r="BY61" s="31">
        <v>1</v>
      </c>
      <c r="BZ61" s="31">
        <v>1</v>
      </c>
      <c r="CA61" s="31">
        <v>1</v>
      </c>
      <c r="CB61" s="31">
        <v>1</v>
      </c>
      <c r="CC61" s="31">
        <v>1</v>
      </c>
      <c r="CD61" s="31">
        <v>1</v>
      </c>
      <c r="CE61" s="31">
        <v>1</v>
      </c>
      <c r="CF61" s="164"/>
      <c r="CG61" s="164"/>
      <c r="CH61" s="186">
        <f t="shared" si="244"/>
        <v>16</v>
      </c>
      <c r="CI61" s="186">
        <f t="shared" si="245"/>
        <v>0</v>
      </c>
      <c r="CJ61" s="187"/>
      <c r="CK61" s="164">
        <f t="shared" si="57"/>
        <v>10000</v>
      </c>
      <c r="CL61" s="164">
        <f t="shared" si="58"/>
        <v>0</v>
      </c>
      <c r="CM61" s="164">
        <f t="shared" si="59"/>
        <v>10000</v>
      </c>
      <c r="CN61" s="164">
        <f t="shared" si="60"/>
        <v>0</v>
      </c>
      <c r="CO61" s="164">
        <f t="shared" si="61"/>
        <v>10000</v>
      </c>
      <c r="CP61" s="164">
        <f t="shared" si="62"/>
        <v>0</v>
      </c>
      <c r="CQ61" s="164">
        <f t="shared" si="63"/>
        <v>10000</v>
      </c>
      <c r="CR61" s="164">
        <f t="shared" si="64"/>
        <v>0</v>
      </c>
      <c r="CS61" s="164">
        <f t="shared" si="65"/>
        <v>10000</v>
      </c>
      <c r="CT61" s="164">
        <f t="shared" si="66"/>
        <v>0</v>
      </c>
      <c r="CU61" s="164">
        <f t="shared" si="67"/>
        <v>10000</v>
      </c>
      <c r="CV61" s="164">
        <f t="shared" si="68"/>
        <v>0</v>
      </c>
      <c r="CW61" s="164">
        <f t="shared" si="69"/>
        <v>10000</v>
      </c>
      <c r="CX61" s="164">
        <f t="shared" si="70"/>
        <v>0</v>
      </c>
      <c r="CY61" s="164">
        <f t="shared" si="71"/>
        <v>10000</v>
      </c>
      <c r="CZ61" s="164">
        <f t="shared" si="72"/>
        <v>0</v>
      </c>
      <c r="DA61" s="164">
        <f t="shared" si="73"/>
        <v>10000</v>
      </c>
      <c r="DB61" s="164">
        <f t="shared" si="74"/>
        <v>0</v>
      </c>
      <c r="DC61" s="164">
        <f t="shared" si="75"/>
        <v>10000</v>
      </c>
      <c r="DD61" s="164">
        <f t="shared" si="76"/>
        <v>0</v>
      </c>
      <c r="DE61" s="164">
        <f t="shared" si="77"/>
        <v>10000</v>
      </c>
      <c r="DF61" s="164">
        <f t="shared" si="78"/>
        <v>0</v>
      </c>
      <c r="DG61" s="164">
        <f t="shared" si="79"/>
        <v>10000</v>
      </c>
      <c r="DH61" s="164">
        <f t="shared" si="80"/>
        <v>0</v>
      </c>
      <c r="DI61" s="164">
        <f t="shared" si="81"/>
        <v>10000</v>
      </c>
      <c r="DJ61" s="164">
        <f t="shared" si="82"/>
        <v>0</v>
      </c>
      <c r="DK61" s="164">
        <f t="shared" si="83"/>
        <v>10000</v>
      </c>
      <c r="DL61" s="164">
        <f t="shared" si="84"/>
        <v>0</v>
      </c>
      <c r="DM61" s="164">
        <f t="shared" si="85"/>
        <v>10000</v>
      </c>
      <c r="DN61" s="164">
        <f t="shared" si="86"/>
        <v>0</v>
      </c>
      <c r="DO61" s="164">
        <f t="shared" si="87"/>
        <v>10000</v>
      </c>
      <c r="DP61" s="164">
        <f t="shared" si="88"/>
        <v>0</v>
      </c>
      <c r="DQ61" s="164">
        <f t="shared" si="89"/>
        <v>0</v>
      </c>
      <c r="DR61" s="164">
        <f t="shared" si="90"/>
        <v>0</v>
      </c>
      <c r="DS61" s="164">
        <f t="shared" si="91"/>
        <v>0</v>
      </c>
      <c r="DT61" s="164">
        <f t="shared" si="92"/>
        <v>0</v>
      </c>
      <c r="DU61" s="187">
        <f t="shared" si="246"/>
        <v>160000</v>
      </c>
      <c r="DV61" s="187">
        <f t="shared" si="247"/>
        <v>0</v>
      </c>
      <c r="DW61" s="187">
        <f t="shared" si="248"/>
        <v>0</v>
      </c>
      <c r="DX61" s="187">
        <f t="shared" si="249"/>
        <v>0</v>
      </c>
      <c r="DY61" s="188"/>
      <c r="EB61" s="175"/>
    </row>
    <row r="62" spans="1:132" x14ac:dyDescent="0.35">
      <c r="A62" s="29" t="s">
        <v>119</v>
      </c>
      <c r="B62" s="63" t="s">
        <v>120</v>
      </c>
      <c r="C62" s="31"/>
      <c r="D62" s="96"/>
      <c r="E62" s="31"/>
      <c r="F62" s="97"/>
      <c r="G62" s="55"/>
      <c r="H62" s="47">
        <f t="shared" si="220"/>
        <v>0</v>
      </c>
      <c r="I62" s="47">
        <f t="shared" si="221"/>
        <v>0</v>
      </c>
      <c r="J62" s="47">
        <f t="shared" si="222"/>
        <v>0</v>
      </c>
      <c r="K62" s="119"/>
      <c r="L62" s="184"/>
      <c r="M62" s="184"/>
      <c r="N62" s="184"/>
      <c r="O62" s="184"/>
      <c r="P62" s="31"/>
      <c r="Q62" s="96"/>
      <c r="R62" s="31"/>
      <c r="S62" s="97"/>
      <c r="T62" s="55"/>
      <c r="U62" s="47">
        <f t="shared" si="223"/>
        <v>0</v>
      </c>
      <c r="V62" s="47">
        <f t="shared" si="224"/>
        <v>0</v>
      </c>
      <c r="W62" s="47">
        <f t="shared" si="225"/>
        <v>0</v>
      </c>
      <c r="X62" s="119"/>
      <c r="Y62" s="184"/>
      <c r="Z62" s="184"/>
      <c r="AA62" s="184"/>
      <c r="AB62" s="184"/>
      <c r="AC62" s="31"/>
      <c r="AD62" s="96"/>
      <c r="AE62" s="31"/>
      <c r="AF62" s="97"/>
      <c r="AG62" s="55"/>
      <c r="AH62" s="47">
        <f t="shared" si="226"/>
        <v>0</v>
      </c>
      <c r="AI62" s="47">
        <f t="shared" si="227"/>
        <v>0</v>
      </c>
      <c r="AJ62" s="47">
        <f t="shared" si="228"/>
        <v>0</v>
      </c>
      <c r="AK62" s="119"/>
      <c r="AL62" s="184"/>
      <c r="AM62" s="184"/>
      <c r="AN62" s="184"/>
      <c r="AO62" s="184"/>
      <c r="AP62" s="31"/>
      <c r="AQ62" s="96"/>
      <c r="AR62" s="31"/>
      <c r="AS62" s="97"/>
      <c r="AT62" s="55"/>
      <c r="AU62" s="47">
        <f t="shared" si="229"/>
        <v>0</v>
      </c>
      <c r="AV62" s="47">
        <f t="shared" si="230"/>
        <v>0</v>
      </c>
      <c r="AW62" s="47">
        <f t="shared" si="231"/>
        <v>0</v>
      </c>
      <c r="AX62" s="119"/>
      <c r="AY62" s="184"/>
      <c r="AZ62" s="184"/>
      <c r="BA62" s="184"/>
      <c r="BB62" s="184"/>
      <c r="BC62" s="31"/>
      <c r="BD62" s="82">
        <f t="shared" si="241"/>
        <v>0</v>
      </c>
      <c r="BE62" s="86">
        <f t="shared" si="242"/>
        <v>0</v>
      </c>
      <c r="BF62" s="83">
        <f t="shared" si="232"/>
        <v>0</v>
      </c>
      <c r="BG62" s="83">
        <f t="shared" si="233"/>
        <v>0</v>
      </c>
      <c r="BH62" s="32">
        <f t="shared" si="243"/>
        <v>0</v>
      </c>
      <c r="BI62" s="32">
        <f t="shared" si="234"/>
        <v>0</v>
      </c>
      <c r="BJ62" s="32">
        <f t="shared" si="235"/>
        <v>0</v>
      </c>
      <c r="BK62" s="32">
        <f t="shared" si="236"/>
        <v>0</v>
      </c>
      <c r="BL62" s="32">
        <f t="shared" si="237"/>
        <v>0</v>
      </c>
      <c r="BM62" s="32">
        <f t="shared" si="238"/>
        <v>0</v>
      </c>
      <c r="BN62" s="32">
        <f t="shared" si="239"/>
        <v>0</v>
      </c>
      <c r="BO62" s="32">
        <f t="shared" si="240"/>
        <v>0</v>
      </c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164"/>
      <c r="CG62" s="164"/>
      <c r="CH62" s="186">
        <f t="shared" si="244"/>
        <v>0</v>
      </c>
      <c r="CI62" s="186">
        <f t="shared" si="245"/>
        <v>0</v>
      </c>
      <c r="CJ62" s="187"/>
      <c r="CK62" s="164">
        <f t="shared" si="57"/>
        <v>0</v>
      </c>
      <c r="CL62" s="164">
        <f t="shared" si="58"/>
        <v>0</v>
      </c>
      <c r="CM62" s="164">
        <f t="shared" si="59"/>
        <v>0</v>
      </c>
      <c r="CN62" s="164">
        <f t="shared" si="60"/>
        <v>0</v>
      </c>
      <c r="CO62" s="164">
        <f t="shared" si="61"/>
        <v>0</v>
      </c>
      <c r="CP62" s="164">
        <f t="shared" si="62"/>
        <v>0</v>
      </c>
      <c r="CQ62" s="164">
        <f t="shared" si="63"/>
        <v>0</v>
      </c>
      <c r="CR62" s="164">
        <f t="shared" si="64"/>
        <v>0</v>
      </c>
      <c r="CS62" s="164">
        <f t="shared" si="65"/>
        <v>0</v>
      </c>
      <c r="CT62" s="164">
        <f t="shared" si="66"/>
        <v>0</v>
      </c>
      <c r="CU62" s="164">
        <f t="shared" si="67"/>
        <v>0</v>
      </c>
      <c r="CV62" s="164">
        <f t="shared" si="68"/>
        <v>0</v>
      </c>
      <c r="CW62" s="164">
        <f t="shared" si="69"/>
        <v>0</v>
      </c>
      <c r="CX62" s="164">
        <f t="shared" si="70"/>
        <v>0</v>
      </c>
      <c r="CY62" s="164">
        <f t="shared" si="71"/>
        <v>0</v>
      </c>
      <c r="CZ62" s="164">
        <f t="shared" si="72"/>
        <v>0</v>
      </c>
      <c r="DA62" s="164">
        <f t="shared" si="73"/>
        <v>0</v>
      </c>
      <c r="DB62" s="164">
        <f t="shared" si="74"/>
        <v>0</v>
      </c>
      <c r="DC62" s="164">
        <f t="shared" si="75"/>
        <v>0</v>
      </c>
      <c r="DD62" s="164">
        <f t="shared" si="76"/>
        <v>0</v>
      </c>
      <c r="DE62" s="164">
        <f t="shared" si="77"/>
        <v>0</v>
      </c>
      <c r="DF62" s="164">
        <f t="shared" si="78"/>
        <v>0</v>
      </c>
      <c r="DG62" s="164">
        <f t="shared" si="79"/>
        <v>0</v>
      </c>
      <c r="DH62" s="164">
        <f t="shared" si="80"/>
        <v>0</v>
      </c>
      <c r="DI62" s="164">
        <f t="shared" si="81"/>
        <v>0</v>
      </c>
      <c r="DJ62" s="164">
        <f t="shared" si="82"/>
        <v>0</v>
      </c>
      <c r="DK62" s="164">
        <f t="shared" si="83"/>
        <v>0</v>
      </c>
      <c r="DL62" s="164">
        <f t="shared" si="84"/>
        <v>0</v>
      </c>
      <c r="DM62" s="164">
        <f t="shared" si="85"/>
        <v>0</v>
      </c>
      <c r="DN62" s="164">
        <f t="shared" si="86"/>
        <v>0</v>
      </c>
      <c r="DO62" s="164">
        <f t="shared" si="87"/>
        <v>0</v>
      </c>
      <c r="DP62" s="164">
        <f t="shared" si="88"/>
        <v>0</v>
      </c>
      <c r="DQ62" s="164">
        <f t="shared" si="89"/>
        <v>0</v>
      </c>
      <c r="DR62" s="164">
        <f t="shared" si="90"/>
        <v>0</v>
      </c>
      <c r="DS62" s="164">
        <f t="shared" si="91"/>
        <v>0</v>
      </c>
      <c r="DT62" s="164">
        <f t="shared" si="92"/>
        <v>0</v>
      </c>
      <c r="DU62" s="187">
        <f t="shared" si="246"/>
        <v>0</v>
      </c>
      <c r="DV62" s="187">
        <f t="shared" si="247"/>
        <v>0</v>
      </c>
      <c r="DW62" s="187">
        <f t="shared" si="248"/>
        <v>0</v>
      </c>
      <c r="DX62" s="187">
        <f t="shared" si="249"/>
        <v>0</v>
      </c>
      <c r="DY62" s="188"/>
      <c r="EB62" s="175"/>
    </row>
    <row r="63" spans="1:132" x14ac:dyDescent="0.35">
      <c r="A63" s="29" t="s">
        <v>121</v>
      </c>
      <c r="B63" s="63" t="s">
        <v>122</v>
      </c>
      <c r="C63" s="31"/>
      <c r="D63" s="96"/>
      <c r="E63" s="53"/>
      <c r="F63" s="97"/>
      <c r="G63" s="98"/>
      <c r="H63" s="47">
        <f t="shared" si="220"/>
        <v>0</v>
      </c>
      <c r="I63" s="47">
        <f t="shared" si="221"/>
        <v>0</v>
      </c>
      <c r="J63" s="47">
        <f t="shared" si="222"/>
        <v>0</v>
      </c>
      <c r="K63" s="119"/>
      <c r="L63" s="184"/>
      <c r="M63" s="184"/>
      <c r="N63" s="184"/>
      <c r="O63" s="184"/>
      <c r="P63" s="31"/>
      <c r="Q63" s="96"/>
      <c r="R63" s="53"/>
      <c r="S63" s="97"/>
      <c r="T63" s="98"/>
      <c r="U63" s="47">
        <f t="shared" si="223"/>
        <v>0</v>
      </c>
      <c r="V63" s="47">
        <f t="shared" si="224"/>
        <v>0</v>
      </c>
      <c r="W63" s="47">
        <f t="shared" si="225"/>
        <v>0</v>
      </c>
      <c r="X63" s="119"/>
      <c r="Y63" s="184"/>
      <c r="Z63" s="184"/>
      <c r="AA63" s="184"/>
      <c r="AB63" s="184"/>
      <c r="AC63" s="31"/>
      <c r="AD63" s="96"/>
      <c r="AE63" s="53"/>
      <c r="AF63" s="97"/>
      <c r="AG63" s="98"/>
      <c r="AH63" s="47">
        <f t="shared" si="226"/>
        <v>0</v>
      </c>
      <c r="AI63" s="47">
        <f t="shared" si="227"/>
        <v>0</v>
      </c>
      <c r="AJ63" s="47">
        <f t="shared" si="228"/>
        <v>0</v>
      </c>
      <c r="AK63" s="119"/>
      <c r="AL63" s="184"/>
      <c r="AM63" s="184"/>
      <c r="AN63" s="184"/>
      <c r="AO63" s="184"/>
      <c r="AP63" s="31"/>
      <c r="AQ63" s="96"/>
      <c r="AR63" s="53"/>
      <c r="AS63" s="97"/>
      <c r="AT63" s="98"/>
      <c r="AU63" s="47">
        <f t="shared" si="229"/>
        <v>0</v>
      </c>
      <c r="AV63" s="47">
        <f t="shared" si="230"/>
        <v>0</v>
      </c>
      <c r="AW63" s="47">
        <f t="shared" si="231"/>
        <v>0</v>
      </c>
      <c r="AX63" s="119"/>
      <c r="AY63" s="184"/>
      <c r="AZ63" s="184"/>
      <c r="BA63" s="184"/>
      <c r="BB63" s="184"/>
      <c r="BC63" s="31"/>
      <c r="BD63" s="82">
        <f t="shared" si="241"/>
        <v>0</v>
      </c>
      <c r="BE63" s="86">
        <f t="shared" si="242"/>
        <v>0</v>
      </c>
      <c r="BF63" s="83">
        <f t="shared" si="232"/>
        <v>0</v>
      </c>
      <c r="BG63" s="83">
        <f t="shared" si="233"/>
        <v>0</v>
      </c>
      <c r="BH63" s="32">
        <f t="shared" si="243"/>
        <v>0</v>
      </c>
      <c r="BI63" s="32">
        <f t="shared" si="234"/>
        <v>0</v>
      </c>
      <c r="BJ63" s="32">
        <f t="shared" si="235"/>
        <v>0</v>
      </c>
      <c r="BK63" s="32">
        <f t="shared" si="236"/>
        <v>0</v>
      </c>
      <c r="BL63" s="32">
        <f t="shared" si="237"/>
        <v>0</v>
      </c>
      <c r="BM63" s="32">
        <f t="shared" si="238"/>
        <v>0</v>
      </c>
      <c r="BN63" s="32">
        <f t="shared" si="239"/>
        <v>0</v>
      </c>
      <c r="BO63" s="32">
        <f t="shared" si="240"/>
        <v>0</v>
      </c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164"/>
      <c r="CG63" s="164"/>
      <c r="CH63" s="186">
        <f t="shared" si="244"/>
        <v>0</v>
      </c>
      <c r="CI63" s="186">
        <f t="shared" si="245"/>
        <v>0</v>
      </c>
      <c r="CJ63" s="187"/>
      <c r="CK63" s="164">
        <f t="shared" si="57"/>
        <v>0</v>
      </c>
      <c r="CL63" s="164">
        <f t="shared" si="58"/>
        <v>0</v>
      </c>
      <c r="CM63" s="164">
        <f t="shared" si="59"/>
        <v>0</v>
      </c>
      <c r="CN63" s="164">
        <f t="shared" si="60"/>
        <v>0</v>
      </c>
      <c r="CO63" s="164">
        <f t="shared" si="61"/>
        <v>0</v>
      </c>
      <c r="CP63" s="164">
        <f t="shared" si="62"/>
        <v>0</v>
      </c>
      <c r="CQ63" s="164">
        <f t="shared" si="63"/>
        <v>0</v>
      </c>
      <c r="CR63" s="164">
        <f t="shared" si="64"/>
        <v>0</v>
      </c>
      <c r="CS63" s="164">
        <f t="shared" si="65"/>
        <v>0</v>
      </c>
      <c r="CT63" s="164">
        <f t="shared" si="66"/>
        <v>0</v>
      </c>
      <c r="CU63" s="164">
        <f t="shared" si="67"/>
        <v>0</v>
      </c>
      <c r="CV63" s="164">
        <f t="shared" si="68"/>
        <v>0</v>
      </c>
      <c r="CW63" s="164">
        <f t="shared" si="69"/>
        <v>0</v>
      </c>
      <c r="CX63" s="164">
        <f t="shared" si="70"/>
        <v>0</v>
      </c>
      <c r="CY63" s="164">
        <f t="shared" si="71"/>
        <v>0</v>
      </c>
      <c r="CZ63" s="164">
        <f t="shared" si="72"/>
        <v>0</v>
      </c>
      <c r="DA63" s="164">
        <f t="shared" si="73"/>
        <v>0</v>
      </c>
      <c r="DB63" s="164">
        <f t="shared" si="74"/>
        <v>0</v>
      </c>
      <c r="DC63" s="164">
        <f t="shared" si="75"/>
        <v>0</v>
      </c>
      <c r="DD63" s="164">
        <f t="shared" si="76"/>
        <v>0</v>
      </c>
      <c r="DE63" s="164">
        <f t="shared" si="77"/>
        <v>0</v>
      </c>
      <c r="DF63" s="164">
        <f t="shared" si="78"/>
        <v>0</v>
      </c>
      <c r="DG63" s="164">
        <f t="shared" si="79"/>
        <v>0</v>
      </c>
      <c r="DH63" s="164">
        <f t="shared" si="80"/>
        <v>0</v>
      </c>
      <c r="DI63" s="164">
        <f t="shared" si="81"/>
        <v>0</v>
      </c>
      <c r="DJ63" s="164">
        <f t="shared" si="82"/>
        <v>0</v>
      </c>
      <c r="DK63" s="164">
        <f t="shared" si="83"/>
        <v>0</v>
      </c>
      <c r="DL63" s="164">
        <f t="shared" si="84"/>
        <v>0</v>
      </c>
      <c r="DM63" s="164">
        <f t="shared" si="85"/>
        <v>0</v>
      </c>
      <c r="DN63" s="164">
        <f t="shared" si="86"/>
        <v>0</v>
      </c>
      <c r="DO63" s="164">
        <f t="shared" si="87"/>
        <v>0</v>
      </c>
      <c r="DP63" s="164">
        <f t="shared" si="88"/>
        <v>0</v>
      </c>
      <c r="DQ63" s="164">
        <f t="shared" si="89"/>
        <v>0</v>
      </c>
      <c r="DR63" s="164">
        <f t="shared" si="90"/>
        <v>0</v>
      </c>
      <c r="DS63" s="164">
        <f t="shared" si="91"/>
        <v>0</v>
      </c>
      <c r="DT63" s="164">
        <f t="shared" si="92"/>
        <v>0</v>
      </c>
      <c r="DU63" s="187">
        <f t="shared" si="246"/>
        <v>0</v>
      </c>
      <c r="DV63" s="187">
        <f t="shared" si="247"/>
        <v>0</v>
      </c>
      <c r="DW63" s="187">
        <f t="shared" si="248"/>
        <v>0</v>
      </c>
      <c r="DX63" s="187">
        <f t="shared" si="249"/>
        <v>0</v>
      </c>
      <c r="DY63" s="188"/>
      <c r="EB63" s="175"/>
    </row>
    <row r="64" spans="1:132" x14ac:dyDescent="0.35">
      <c r="A64" s="29" t="s">
        <v>123</v>
      </c>
      <c r="B64" s="63" t="s">
        <v>124</v>
      </c>
      <c r="C64" s="31"/>
      <c r="D64" s="96"/>
      <c r="E64" s="53"/>
      <c r="F64" s="97"/>
      <c r="G64" s="98"/>
      <c r="H64" s="47">
        <f t="shared" si="220"/>
        <v>0</v>
      </c>
      <c r="I64" s="47">
        <f t="shared" si="221"/>
        <v>0</v>
      </c>
      <c r="J64" s="47">
        <f t="shared" si="222"/>
        <v>0</v>
      </c>
      <c r="K64" s="119"/>
      <c r="L64" s="184"/>
      <c r="M64" s="184"/>
      <c r="N64" s="184"/>
      <c r="O64" s="184"/>
      <c r="P64" s="31"/>
      <c r="Q64" s="96"/>
      <c r="R64" s="53"/>
      <c r="S64" s="97"/>
      <c r="T64" s="98"/>
      <c r="U64" s="47">
        <f t="shared" si="223"/>
        <v>0</v>
      </c>
      <c r="V64" s="47">
        <f t="shared" si="224"/>
        <v>0</v>
      </c>
      <c r="W64" s="47">
        <f t="shared" si="225"/>
        <v>0</v>
      </c>
      <c r="X64" s="119"/>
      <c r="Y64" s="184"/>
      <c r="Z64" s="184"/>
      <c r="AA64" s="184"/>
      <c r="AB64" s="184"/>
      <c r="AC64" s="31"/>
      <c r="AD64" s="96"/>
      <c r="AE64" s="53"/>
      <c r="AF64" s="97"/>
      <c r="AG64" s="98"/>
      <c r="AH64" s="47">
        <f t="shared" si="226"/>
        <v>0</v>
      </c>
      <c r="AI64" s="47">
        <f t="shared" si="227"/>
        <v>0</v>
      </c>
      <c r="AJ64" s="47">
        <f t="shared" si="228"/>
        <v>0</v>
      </c>
      <c r="AK64" s="119"/>
      <c r="AL64" s="184"/>
      <c r="AM64" s="184"/>
      <c r="AN64" s="184"/>
      <c r="AO64" s="184"/>
      <c r="AP64" s="31"/>
      <c r="AQ64" s="96"/>
      <c r="AR64" s="53"/>
      <c r="AS64" s="97"/>
      <c r="AT64" s="98"/>
      <c r="AU64" s="47">
        <f t="shared" si="229"/>
        <v>0</v>
      </c>
      <c r="AV64" s="47">
        <f t="shared" si="230"/>
        <v>0</v>
      </c>
      <c r="AW64" s="47">
        <f t="shared" si="231"/>
        <v>0</v>
      </c>
      <c r="AX64" s="119"/>
      <c r="AY64" s="184"/>
      <c r="AZ64" s="184"/>
      <c r="BA64" s="184"/>
      <c r="BB64" s="184"/>
      <c r="BC64" s="31"/>
      <c r="BD64" s="82">
        <f t="shared" si="241"/>
        <v>0</v>
      </c>
      <c r="BE64" s="86">
        <f t="shared" si="242"/>
        <v>0</v>
      </c>
      <c r="BF64" s="83">
        <f t="shared" si="232"/>
        <v>0</v>
      </c>
      <c r="BG64" s="83">
        <f t="shared" si="233"/>
        <v>0</v>
      </c>
      <c r="BH64" s="32">
        <f t="shared" si="243"/>
        <v>0</v>
      </c>
      <c r="BI64" s="32">
        <f t="shared" si="234"/>
        <v>0</v>
      </c>
      <c r="BJ64" s="32">
        <f t="shared" si="235"/>
        <v>0</v>
      </c>
      <c r="BK64" s="32">
        <f t="shared" si="236"/>
        <v>0</v>
      </c>
      <c r="BL64" s="32">
        <f t="shared" si="237"/>
        <v>0</v>
      </c>
      <c r="BM64" s="32">
        <f t="shared" si="238"/>
        <v>0</v>
      </c>
      <c r="BN64" s="32">
        <f t="shared" si="239"/>
        <v>0</v>
      </c>
      <c r="BO64" s="32">
        <f t="shared" si="240"/>
        <v>0</v>
      </c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164"/>
      <c r="CG64" s="164"/>
      <c r="CH64" s="186">
        <f t="shared" si="244"/>
        <v>0</v>
      </c>
      <c r="CI64" s="186">
        <f t="shared" si="245"/>
        <v>0</v>
      </c>
      <c r="CJ64" s="187"/>
      <c r="CK64" s="164">
        <f t="shared" si="57"/>
        <v>0</v>
      </c>
      <c r="CL64" s="164">
        <f t="shared" si="58"/>
        <v>0</v>
      </c>
      <c r="CM64" s="164">
        <f t="shared" si="59"/>
        <v>0</v>
      </c>
      <c r="CN64" s="164">
        <f t="shared" si="60"/>
        <v>0</v>
      </c>
      <c r="CO64" s="164">
        <f t="shared" si="61"/>
        <v>0</v>
      </c>
      <c r="CP64" s="164">
        <f t="shared" si="62"/>
        <v>0</v>
      </c>
      <c r="CQ64" s="164">
        <f t="shared" si="63"/>
        <v>0</v>
      </c>
      <c r="CR64" s="164">
        <f t="shared" si="64"/>
        <v>0</v>
      </c>
      <c r="CS64" s="164">
        <f t="shared" si="65"/>
        <v>0</v>
      </c>
      <c r="CT64" s="164">
        <f t="shared" si="66"/>
        <v>0</v>
      </c>
      <c r="CU64" s="164">
        <f t="shared" si="67"/>
        <v>0</v>
      </c>
      <c r="CV64" s="164">
        <f t="shared" si="68"/>
        <v>0</v>
      </c>
      <c r="CW64" s="164">
        <f t="shared" si="69"/>
        <v>0</v>
      </c>
      <c r="CX64" s="164">
        <f t="shared" si="70"/>
        <v>0</v>
      </c>
      <c r="CY64" s="164">
        <f t="shared" si="71"/>
        <v>0</v>
      </c>
      <c r="CZ64" s="164">
        <f t="shared" si="72"/>
        <v>0</v>
      </c>
      <c r="DA64" s="164">
        <f t="shared" si="73"/>
        <v>0</v>
      </c>
      <c r="DB64" s="164">
        <f t="shared" si="74"/>
        <v>0</v>
      </c>
      <c r="DC64" s="164">
        <f t="shared" si="75"/>
        <v>0</v>
      </c>
      <c r="DD64" s="164">
        <f t="shared" si="76"/>
        <v>0</v>
      </c>
      <c r="DE64" s="164">
        <f t="shared" si="77"/>
        <v>0</v>
      </c>
      <c r="DF64" s="164">
        <f t="shared" si="78"/>
        <v>0</v>
      </c>
      <c r="DG64" s="164">
        <f t="shared" si="79"/>
        <v>0</v>
      </c>
      <c r="DH64" s="164">
        <f t="shared" si="80"/>
        <v>0</v>
      </c>
      <c r="DI64" s="164">
        <f t="shared" si="81"/>
        <v>0</v>
      </c>
      <c r="DJ64" s="164">
        <f t="shared" si="82"/>
        <v>0</v>
      </c>
      <c r="DK64" s="164">
        <f t="shared" si="83"/>
        <v>0</v>
      </c>
      <c r="DL64" s="164">
        <f t="shared" si="84"/>
        <v>0</v>
      </c>
      <c r="DM64" s="164">
        <f t="shared" si="85"/>
        <v>0</v>
      </c>
      <c r="DN64" s="164">
        <f t="shared" si="86"/>
        <v>0</v>
      </c>
      <c r="DO64" s="164">
        <f t="shared" si="87"/>
        <v>0</v>
      </c>
      <c r="DP64" s="164">
        <f t="shared" si="88"/>
        <v>0</v>
      </c>
      <c r="DQ64" s="164">
        <f t="shared" si="89"/>
        <v>0</v>
      </c>
      <c r="DR64" s="164">
        <f t="shared" si="90"/>
        <v>0</v>
      </c>
      <c r="DS64" s="164">
        <f t="shared" si="91"/>
        <v>0</v>
      </c>
      <c r="DT64" s="164">
        <f t="shared" si="92"/>
        <v>0</v>
      </c>
      <c r="DU64" s="187">
        <f t="shared" si="246"/>
        <v>0</v>
      </c>
      <c r="DV64" s="187">
        <f t="shared" si="247"/>
        <v>0</v>
      </c>
      <c r="DW64" s="187">
        <f t="shared" si="248"/>
        <v>0</v>
      </c>
      <c r="DX64" s="187">
        <f t="shared" si="249"/>
        <v>0</v>
      </c>
      <c r="DY64" s="188"/>
      <c r="EB64" s="175"/>
    </row>
    <row r="65" spans="1:132" x14ac:dyDescent="0.35">
      <c r="A65" s="29" t="s">
        <v>125</v>
      </c>
      <c r="B65" s="63" t="s">
        <v>126</v>
      </c>
      <c r="C65" s="31"/>
      <c r="D65" s="96"/>
      <c r="E65" s="53"/>
      <c r="F65" s="97"/>
      <c r="G65" s="98"/>
      <c r="H65" s="47">
        <f t="shared" si="220"/>
        <v>0</v>
      </c>
      <c r="I65" s="47">
        <f t="shared" si="221"/>
        <v>0</v>
      </c>
      <c r="J65" s="47">
        <f t="shared" si="222"/>
        <v>0</v>
      </c>
      <c r="K65" s="119"/>
      <c r="L65" s="184"/>
      <c r="M65" s="184"/>
      <c r="N65" s="184"/>
      <c r="O65" s="184"/>
      <c r="P65" s="31"/>
      <c r="Q65" s="96"/>
      <c r="R65" s="53"/>
      <c r="S65" s="97"/>
      <c r="T65" s="98"/>
      <c r="U65" s="47">
        <f t="shared" si="223"/>
        <v>0</v>
      </c>
      <c r="V65" s="47">
        <f t="shared" si="224"/>
        <v>0</v>
      </c>
      <c r="W65" s="47">
        <f t="shared" si="225"/>
        <v>0</v>
      </c>
      <c r="X65" s="119"/>
      <c r="Y65" s="184"/>
      <c r="Z65" s="184"/>
      <c r="AA65" s="184"/>
      <c r="AB65" s="184"/>
      <c r="AC65" s="31"/>
      <c r="AD65" s="96"/>
      <c r="AE65" s="53"/>
      <c r="AF65" s="97"/>
      <c r="AG65" s="98"/>
      <c r="AH65" s="47">
        <f t="shared" si="226"/>
        <v>0</v>
      </c>
      <c r="AI65" s="47">
        <f t="shared" si="227"/>
        <v>0</v>
      </c>
      <c r="AJ65" s="47">
        <f t="shared" si="228"/>
        <v>0</v>
      </c>
      <c r="AK65" s="119"/>
      <c r="AL65" s="184"/>
      <c r="AM65" s="184"/>
      <c r="AN65" s="184"/>
      <c r="AO65" s="184"/>
      <c r="AP65" s="31"/>
      <c r="AQ65" s="96"/>
      <c r="AR65" s="53"/>
      <c r="AS65" s="97"/>
      <c r="AT65" s="98"/>
      <c r="AU65" s="47">
        <f t="shared" si="229"/>
        <v>0</v>
      </c>
      <c r="AV65" s="47">
        <f t="shared" si="230"/>
        <v>0</v>
      </c>
      <c r="AW65" s="47">
        <f t="shared" si="231"/>
        <v>0</v>
      </c>
      <c r="AX65" s="119"/>
      <c r="AY65" s="184"/>
      <c r="AZ65" s="184"/>
      <c r="BA65" s="184"/>
      <c r="BB65" s="184"/>
      <c r="BC65" s="31"/>
      <c r="BD65" s="82">
        <f t="shared" si="241"/>
        <v>0</v>
      </c>
      <c r="BE65" s="86">
        <f t="shared" si="242"/>
        <v>0</v>
      </c>
      <c r="BF65" s="83">
        <f t="shared" si="232"/>
        <v>0</v>
      </c>
      <c r="BG65" s="83">
        <f t="shared" si="233"/>
        <v>0</v>
      </c>
      <c r="BH65" s="32">
        <f t="shared" si="243"/>
        <v>0</v>
      </c>
      <c r="BI65" s="32">
        <f t="shared" si="234"/>
        <v>0</v>
      </c>
      <c r="BJ65" s="32">
        <f t="shared" si="235"/>
        <v>0</v>
      </c>
      <c r="BK65" s="32">
        <f t="shared" si="236"/>
        <v>0</v>
      </c>
      <c r="BL65" s="32">
        <f t="shared" si="237"/>
        <v>0</v>
      </c>
      <c r="BM65" s="32">
        <f t="shared" si="238"/>
        <v>0</v>
      </c>
      <c r="BN65" s="32">
        <f t="shared" si="239"/>
        <v>0</v>
      </c>
      <c r="BO65" s="32">
        <f t="shared" si="240"/>
        <v>0</v>
      </c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164"/>
      <c r="CG65" s="164"/>
      <c r="CH65" s="186">
        <f t="shared" si="244"/>
        <v>0</v>
      </c>
      <c r="CI65" s="186">
        <f t="shared" si="245"/>
        <v>0</v>
      </c>
      <c r="CJ65" s="187"/>
      <c r="CK65" s="164">
        <f t="shared" si="57"/>
        <v>0</v>
      </c>
      <c r="CL65" s="164">
        <f t="shared" si="58"/>
        <v>0</v>
      </c>
      <c r="CM65" s="164">
        <f t="shared" si="59"/>
        <v>0</v>
      </c>
      <c r="CN65" s="164">
        <f t="shared" si="60"/>
        <v>0</v>
      </c>
      <c r="CO65" s="164">
        <f t="shared" si="61"/>
        <v>0</v>
      </c>
      <c r="CP65" s="164">
        <f t="shared" si="62"/>
        <v>0</v>
      </c>
      <c r="CQ65" s="164">
        <f t="shared" si="63"/>
        <v>0</v>
      </c>
      <c r="CR65" s="164">
        <f t="shared" si="64"/>
        <v>0</v>
      </c>
      <c r="CS65" s="164">
        <f t="shared" si="65"/>
        <v>0</v>
      </c>
      <c r="CT65" s="164">
        <f t="shared" si="66"/>
        <v>0</v>
      </c>
      <c r="CU65" s="164">
        <f t="shared" si="67"/>
        <v>0</v>
      </c>
      <c r="CV65" s="164">
        <f t="shared" si="68"/>
        <v>0</v>
      </c>
      <c r="CW65" s="164">
        <f t="shared" si="69"/>
        <v>0</v>
      </c>
      <c r="CX65" s="164">
        <f t="shared" si="70"/>
        <v>0</v>
      </c>
      <c r="CY65" s="164">
        <f t="shared" si="71"/>
        <v>0</v>
      </c>
      <c r="CZ65" s="164">
        <f t="shared" si="72"/>
        <v>0</v>
      </c>
      <c r="DA65" s="164">
        <f t="shared" si="73"/>
        <v>0</v>
      </c>
      <c r="DB65" s="164">
        <f t="shared" si="74"/>
        <v>0</v>
      </c>
      <c r="DC65" s="164">
        <f t="shared" si="75"/>
        <v>0</v>
      </c>
      <c r="DD65" s="164">
        <f t="shared" si="76"/>
        <v>0</v>
      </c>
      <c r="DE65" s="164">
        <f t="shared" si="77"/>
        <v>0</v>
      </c>
      <c r="DF65" s="164">
        <f t="shared" si="78"/>
        <v>0</v>
      </c>
      <c r="DG65" s="164">
        <f t="shared" si="79"/>
        <v>0</v>
      </c>
      <c r="DH65" s="164">
        <f t="shared" si="80"/>
        <v>0</v>
      </c>
      <c r="DI65" s="164">
        <f t="shared" si="81"/>
        <v>0</v>
      </c>
      <c r="DJ65" s="164">
        <f t="shared" si="82"/>
        <v>0</v>
      </c>
      <c r="DK65" s="164">
        <f t="shared" si="83"/>
        <v>0</v>
      </c>
      <c r="DL65" s="164">
        <f t="shared" si="84"/>
        <v>0</v>
      </c>
      <c r="DM65" s="164">
        <f t="shared" si="85"/>
        <v>0</v>
      </c>
      <c r="DN65" s="164">
        <f t="shared" si="86"/>
        <v>0</v>
      </c>
      <c r="DO65" s="164">
        <f t="shared" si="87"/>
        <v>0</v>
      </c>
      <c r="DP65" s="164">
        <f t="shared" si="88"/>
        <v>0</v>
      </c>
      <c r="DQ65" s="164">
        <f t="shared" si="89"/>
        <v>0</v>
      </c>
      <c r="DR65" s="164">
        <f t="shared" si="90"/>
        <v>0</v>
      </c>
      <c r="DS65" s="164">
        <f t="shared" si="91"/>
        <v>0</v>
      </c>
      <c r="DT65" s="164">
        <f t="shared" si="92"/>
        <v>0</v>
      </c>
      <c r="DU65" s="187">
        <f t="shared" si="246"/>
        <v>0</v>
      </c>
      <c r="DV65" s="187">
        <f t="shared" si="247"/>
        <v>0</v>
      </c>
      <c r="DW65" s="187">
        <f t="shared" si="248"/>
        <v>0</v>
      </c>
      <c r="DX65" s="187">
        <f t="shared" si="249"/>
        <v>0</v>
      </c>
      <c r="DY65" s="188"/>
      <c r="EB65" s="175"/>
    </row>
    <row r="66" spans="1:132" x14ac:dyDescent="0.35">
      <c r="A66" s="29" t="s">
        <v>127</v>
      </c>
      <c r="B66" s="63" t="s">
        <v>128</v>
      </c>
      <c r="C66" s="31"/>
      <c r="D66" s="96"/>
      <c r="E66" s="53"/>
      <c r="F66" s="97"/>
      <c r="G66" s="98"/>
      <c r="H66" s="47">
        <f t="shared" si="220"/>
        <v>0</v>
      </c>
      <c r="I66" s="47">
        <f t="shared" si="221"/>
        <v>0</v>
      </c>
      <c r="J66" s="47">
        <f t="shared" si="222"/>
        <v>0</v>
      </c>
      <c r="K66" s="119"/>
      <c r="L66" s="184"/>
      <c r="M66" s="184"/>
      <c r="N66" s="184"/>
      <c r="O66" s="184"/>
      <c r="P66" s="31"/>
      <c r="Q66" s="96"/>
      <c r="R66" s="53"/>
      <c r="S66" s="97"/>
      <c r="T66" s="98"/>
      <c r="U66" s="47">
        <f t="shared" si="223"/>
        <v>0</v>
      </c>
      <c r="V66" s="47">
        <f t="shared" si="224"/>
        <v>0</v>
      </c>
      <c r="W66" s="47">
        <f t="shared" si="225"/>
        <v>0</v>
      </c>
      <c r="X66" s="119"/>
      <c r="Y66" s="184"/>
      <c r="Z66" s="184"/>
      <c r="AA66" s="184"/>
      <c r="AB66" s="184"/>
      <c r="AC66" s="31"/>
      <c r="AD66" s="96"/>
      <c r="AE66" s="53"/>
      <c r="AF66" s="97"/>
      <c r="AG66" s="98"/>
      <c r="AH66" s="47">
        <f t="shared" si="226"/>
        <v>0</v>
      </c>
      <c r="AI66" s="47">
        <f t="shared" si="227"/>
        <v>0</v>
      </c>
      <c r="AJ66" s="47">
        <f t="shared" si="228"/>
        <v>0</v>
      </c>
      <c r="AK66" s="119"/>
      <c r="AL66" s="184"/>
      <c r="AM66" s="184"/>
      <c r="AN66" s="184"/>
      <c r="AO66" s="184"/>
      <c r="AP66" s="31"/>
      <c r="AQ66" s="96"/>
      <c r="AR66" s="53"/>
      <c r="AS66" s="97"/>
      <c r="AT66" s="98"/>
      <c r="AU66" s="47">
        <f t="shared" si="229"/>
        <v>0</v>
      </c>
      <c r="AV66" s="47">
        <f t="shared" si="230"/>
        <v>0</v>
      </c>
      <c r="AW66" s="47">
        <f t="shared" si="231"/>
        <v>0</v>
      </c>
      <c r="AX66" s="119"/>
      <c r="AY66" s="184"/>
      <c r="AZ66" s="184"/>
      <c r="BA66" s="184"/>
      <c r="BB66" s="184"/>
      <c r="BC66" s="31"/>
      <c r="BD66" s="82">
        <f t="shared" si="241"/>
        <v>0</v>
      </c>
      <c r="BE66" s="86">
        <f t="shared" si="242"/>
        <v>0</v>
      </c>
      <c r="BF66" s="83">
        <f t="shared" si="232"/>
        <v>0</v>
      </c>
      <c r="BG66" s="83">
        <f t="shared" si="233"/>
        <v>0</v>
      </c>
      <c r="BH66" s="32">
        <f t="shared" si="243"/>
        <v>0</v>
      </c>
      <c r="BI66" s="32">
        <f t="shared" si="234"/>
        <v>0</v>
      </c>
      <c r="BJ66" s="32">
        <f t="shared" si="235"/>
        <v>0</v>
      </c>
      <c r="BK66" s="32">
        <f t="shared" si="236"/>
        <v>0</v>
      </c>
      <c r="BL66" s="32">
        <f t="shared" si="237"/>
        <v>0</v>
      </c>
      <c r="BM66" s="32">
        <f t="shared" si="238"/>
        <v>0</v>
      </c>
      <c r="BN66" s="32">
        <f t="shared" si="239"/>
        <v>0</v>
      </c>
      <c r="BO66" s="32">
        <f t="shared" si="240"/>
        <v>0</v>
      </c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164"/>
      <c r="CG66" s="164"/>
      <c r="CH66" s="186">
        <f t="shared" si="244"/>
        <v>0</v>
      </c>
      <c r="CI66" s="186">
        <f t="shared" si="245"/>
        <v>0</v>
      </c>
      <c r="CJ66" s="187"/>
      <c r="CK66" s="164">
        <f t="shared" si="57"/>
        <v>0</v>
      </c>
      <c r="CL66" s="164">
        <f t="shared" si="58"/>
        <v>0</v>
      </c>
      <c r="CM66" s="164">
        <f t="shared" si="59"/>
        <v>0</v>
      </c>
      <c r="CN66" s="164">
        <f t="shared" si="60"/>
        <v>0</v>
      </c>
      <c r="CO66" s="164">
        <f t="shared" si="61"/>
        <v>0</v>
      </c>
      <c r="CP66" s="164">
        <f t="shared" si="62"/>
        <v>0</v>
      </c>
      <c r="CQ66" s="164">
        <f t="shared" si="63"/>
        <v>0</v>
      </c>
      <c r="CR66" s="164">
        <f t="shared" si="64"/>
        <v>0</v>
      </c>
      <c r="CS66" s="164">
        <f t="shared" si="65"/>
        <v>0</v>
      </c>
      <c r="CT66" s="164">
        <f t="shared" si="66"/>
        <v>0</v>
      </c>
      <c r="CU66" s="164">
        <f t="shared" si="67"/>
        <v>0</v>
      </c>
      <c r="CV66" s="164">
        <f t="shared" si="68"/>
        <v>0</v>
      </c>
      <c r="CW66" s="164">
        <f t="shared" si="69"/>
        <v>0</v>
      </c>
      <c r="CX66" s="164">
        <f t="shared" si="70"/>
        <v>0</v>
      </c>
      <c r="CY66" s="164">
        <f t="shared" si="71"/>
        <v>0</v>
      </c>
      <c r="CZ66" s="164">
        <f t="shared" si="72"/>
        <v>0</v>
      </c>
      <c r="DA66" s="164">
        <f t="shared" si="73"/>
        <v>0</v>
      </c>
      <c r="DB66" s="164">
        <f t="shared" si="74"/>
        <v>0</v>
      </c>
      <c r="DC66" s="164">
        <f t="shared" si="75"/>
        <v>0</v>
      </c>
      <c r="DD66" s="164">
        <f t="shared" si="76"/>
        <v>0</v>
      </c>
      <c r="DE66" s="164">
        <f t="shared" si="77"/>
        <v>0</v>
      </c>
      <c r="DF66" s="164">
        <f t="shared" si="78"/>
        <v>0</v>
      </c>
      <c r="DG66" s="164">
        <f t="shared" si="79"/>
        <v>0</v>
      </c>
      <c r="DH66" s="164">
        <f t="shared" si="80"/>
        <v>0</v>
      </c>
      <c r="DI66" s="164">
        <f t="shared" si="81"/>
        <v>0</v>
      </c>
      <c r="DJ66" s="164">
        <f t="shared" si="82"/>
        <v>0</v>
      </c>
      <c r="DK66" s="164">
        <f t="shared" si="83"/>
        <v>0</v>
      </c>
      <c r="DL66" s="164">
        <f t="shared" si="84"/>
        <v>0</v>
      </c>
      <c r="DM66" s="164">
        <f t="shared" si="85"/>
        <v>0</v>
      </c>
      <c r="DN66" s="164">
        <f t="shared" si="86"/>
        <v>0</v>
      </c>
      <c r="DO66" s="164">
        <f t="shared" si="87"/>
        <v>0</v>
      </c>
      <c r="DP66" s="164">
        <f t="shared" si="88"/>
        <v>0</v>
      </c>
      <c r="DQ66" s="164">
        <f t="shared" si="89"/>
        <v>0</v>
      </c>
      <c r="DR66" s="164">
        <f t="shared" si="90"/>
        <v>0</v>
      </c>
      <c r="DS66" s="164">
        <f t="shared" si="91"/>
        <v>0</v>
      </c>
      <c r="DT66" s="164">
        <f t="shared" si="92"/>
        <v>0</v>
      </c>
      <c r="DU66" s="187">
        <f t="shared" si="246"/>
        <v>0</v>
      </c>
      <c r="DV66" s="187">
        <f t="shared" si="247"/>
        <v>0</v>
      </c>
      <c r="DW66" s="187">
        <f t="shared" si="248"/>
        <v>0</v>
      </c>
      <c r="DX66" s="187">
        <f t="shared" si="249"/>
        <v>0</v>
      </c>
      <c r="DY66" s="188"/>
      <c r="EB66" s="175"/>
    </row>
    <row r="67" spans="1:132" x14ac:dyDescent="0.35">
      <c r="A67" s="29" t="s">
        <v>129</v>
      </c>
      <c r="B67" s="63" t="s">
        <v>130</v>
      </c>
      <c r="C67" s="31"/>
      <c r="D67" s="96"/>
      <c r="E67" s="53"/>
      <c r="F67" s="97"/>
      <c r="G67" s="98"/>
      <c r="H67" s="47">
        <f t="shared" si="220"/>
        <v>0</v>
      </c>
      <c r="I67" s="47">
        <f t="shared" si="221"/>
        <v>0</v>
      </c>
      <c r="J67" s="47">
        <f t="shared" si="222"/>
        <v>0</v>
      </c>
      <c r="K67" s="119"/>
      <c r="L67" s="184"/>
      <c r="M67" s="184"/>
      <c r="N67" s="184"/>
      <c r="O67" s="184"/>
      <c r="P67" s="31"/>
      <c r="Q67" s="96"/>
      <c r="R67" s="53"/>
      <c r="S67" s="97"/>
      <c r="T67" s="98"/>
      <c r="U67" s="47">
        <f t="shared" si="223"/>
        <v>0</v>
      </c>
      <c r="V67" s="47">
        <f t="shared" si="224"/>
        <v>0</v>
      </c>
      <c r="W67" s="47">
        <f t="shared" si="225"/>
        <v>0</v>
      </c>
      <c r="X67" s="119"/>
      <c r="Y67" s="184"/>
      <c r="Z67" s="184"/>
      <c r="AA67" s="184"/>
      <c r="AB67" s="184"/>
      <c r="AC67" s="31"/>
      <c r="AD67" s="96"/>
      <c r="AE67" s="53"/>
      <c r="AF67" s="97"/>
      <c r="AG67" s="98"/>
      <c r="AH67" s="47">
        <f t="shared" si="226"/>
        <v>0</v>
      </c>
      <c r="AI67" s="47">
        <f t="shared" si="227"/>
        <v>0</v>
      </c>
      <c r="AJ67" s="47">
        <f t="shared" si="228"/>
        <v>0</v>
      </c>
      <c r="AK67" s="119"/>
      <c r="AL67" s="184"/>
      <c r="AM67" s="184"/>
      <c r="AN67" s="184"/>
      <c r="AO67" s="184"/>
      <c r="AP67" s="31"/>
      <c r="AQ67" s="96"/>
      <c r="AR67" s="53"/>
      <c r="AS67" s="97"/>
      <c r="AT67" s="98"/>
      <c r="AU67" s="47">
        <f t="shared" si="229"/>
        <v>0</v>
      </c>
      <c r="AV67" s="47">
        <f t="shared" si="230"/>
        <v>0</v>
      </c>
      <c r="AW67" s="47">
        <f t="shared" si="231"/>
        <v>0</v>
      </c>
      <c r="AX67" s="119"/>
      <c r="AY67" s="184"/>
      <c r="AZ67" s="184"/>
      <c r="BA67" s="184"/>
      <c r="BB67" s="184"/>
      <c r="BC67" s="31"/>
      <c r="BD67" s="82">
        <f t="shared" si="241"/>
        <v>0</v>
      </c>
      <c r="BE67" s="86">
        <f t="shared" si="242"/>
        <v>0</v>
      </c>
      <c r="BF67" s="83">
        <f t="shared" si="232"/>
        <v>0</v>
      </c>
      <c r="BG67" s="83">
        <f t="shared" si="233"/>
        <v>0</v>
      </c>
      <c r="BH67" s="32">
        <f t="shared" si="243"/>
        <v>0</v>
      </c>
      <c r="BI67" s="32">
        <f t="shared" si="234"/>
        <v>0</v>
      </c>
      <c r="BJ67" s="32">
        <f t="shared" si="235"/>
        <v>0</v>
      </c>
      <c r="BK67" s="32">
        <f t="shared" si="236"/>
        <v>0</v>
      </c>
      <c r="BL67" s="32">
        <f t="shared" si="237"/>
        <v>0</v>
      </c>
      <c r="BM67" s="32">
        <f t="shared" si="238"/>
        <v>0</v>
      </c>
      <c r="BN67" s="32">
        <f t="shared" si="239"/>
        <v>0</v>
      </c>
      <c r="BO67" s="32">
        <f t="shared" si="240"/>
        <v>0</v>
      </c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164"/>
      <c r="CG67" s="164"/>
      <c r="CH67" s="186">
        <f t="shared" si="244"/>
        <v>0</v>
      </c>
      <c r="CI67" s="186">
        <f t="shared" si="245"/>
        <v>0</v>
      </c>
      <c r="CJ67" s="187"/>
      <c r="CK67" s="164">
        <f t="shared" si="57"/>
        <v>0</v>
      </c>
      <c r="CL67" s="164">
        <f t="shared" si="58"/>
        <v>0</v>
      </c>
      <c r="CM67" s="164">
        <f t="shared" si="59"/>
        <v>0</v>
      </c>
      <c r="CN67" s="164">
        <f t="shared" si="60"/>
        <v>0</v>
      </c>
      <c r="CO67" s="164">
        <f t="shared" si="61"/>
        <v>0</v>
      </c>
      <c r="CP67" s="164">
        <f t="shared" si="62"/>
        <v>0</v>
      </c>
      <c r="CQ67" s="164">
        <f t="shared" si="63"/>
        <v>0</v>
      </c>
      <c r="CR67" s="164">
        <f t="shared" si="64"/>
        <v>0</v>
      </c>
      <c r="CS67" s="164">
        <f t="shared" si="65"/>
        <v>0</v>
      </c>
      <c r="CT67" s="164">
        <f t="shared" si="66"/>
        <v>0</v>
      </c>
      <c r="CU67" s="164">
        <f t="shared" si="67"/>
        <v>0</v>
      </c>
      <c r="CV67" s="164">
        <f t="shared" si="68"/>
        <v>0</v>
      </c>
      <c r="CW67" s="164">
        <f t="shared" si="69"/>
        <v>0</v>
      </c>
      <c r="CX67" s="164">
        <f t="shared" si="70"/>
        <v>0</v>
      </c>
      <c r="CY67" s="164">
        <f t="shared" si="71"/>
        <v>0</v>
      </c>
      <c r="CZ67" s="164">
        <f t="shared" si="72"/>
        <v>0</v>
      </c>
      <c r="DA67" s="164">
        <f t="shared" si="73"/>
        <v>0</v>
      </c>
      <c r="DB67" s="164">
        <f t="shared" si="74"/>
        <v>0</v>
      </c>
      <c r="DC67" s="164">
        <f t="shared" si="75"/>
        <v>0</v>
      </c>
      <c r="DD67" s="164">
        <f t="shared" si="76"/>
        <v>0</v>
      </c>
      <c r="DE67" s="164">
        <f t="shared" si="77"/>
        <v>0</v>
      </c>
      <c r="DF67" s="164">
        <f t="shared" si="78"/>
        <v>0</v>
      </c>
      <c r="DG67" s="164">
        <f t="shared" si="79"/>
        <v>0</v>
      </c>
      <c r="DH67" s="164">
        <f t="shared" si="80"/>
        <v>0</v>
      </c>
      <c r="DI67" s="164">
        <f t="shared" si="81"/>
        <v>0</v>
      </c>
      <c r="DJ67" s="164">
        <f t="shared" si="82"/>
        <v>0</v>
      </c>
      <c r="DK67" s="164">
        <f t="shared" si="83"/>
        <v>0</v>
      </c>
      <c r="DL67" s="164">
        <f t="shared" si="84"/>
        <v>0</v>
      </c>
      <c r="DM67" s="164">
        <f t="shared" si="85"/>
        <v>0</v>
      </c>
      <c r="DN67" s="164">
        <f t="shared" si="86"/>
        <v>0</v>
      </c>
      <c r="DO67" s="164">
        <f t="shared" si="87"/>
        <v>0</v>
      </c>
      <c r="DP67" s="164">
        <f t="shared" si="88"/>
        <v>0</v>
      </c>
      <c r="DQ67" s="164">
        <f t="shared" si="89"/>
        <v>0</v>
      </c>
      <c r="DR67" s="164">
        <f t="shared" si="90"/>
        <v>0</v>
      </c>
      <c r="DS67" s="164">
        <f t="shared" si="91"/>
        <v>0</v>
      </c>
      <c r="DT67" s="164">
        <f t="shared" si="92"/>
        <v>0</v>
      </c>
      <c r="DU67" s="187">
        <f t="shared" si="246"/>
        <v>0</v>
      </c>
      <c r="DV67" s="187">
        <f t="shared" si="247"/>
        <v>0</v>
      </c>
      <c r="DW67" s="187">
        <f t="shared" si="248"/>
        <v>0</v>
      </c>
      <c r="DX67" s="187">
        <f t="shared" si="249"/>
        <v>0</v>
      </c>
      <c r="DY67" s="188"/>
      <c r="EB67" s="175"/>
    </row>
    <row r="68" spans="1:132" x14ac:dyDescent="0.35">
      <c r="A68" s="29" t="s">
        <v>131</v>
      </c>
      <c r="B68" s="63" t="s">
        <v>132</v>
      </c>
      <c r="C68" s="31"/>
      <c r="D68" s="96"/>
      <c r="E68" s="31"/>
      <c r="F68" s="97"/>
      <c r="G68" s="55"/>
      <c r="H68" s="47">
        <f t="shared" si="220"/>
        <v>0</v>
      </c>
      <c r="I68" s="47">
        <f t="shared" si="221"/>
        <v>0</v>
      </c>
      <c r="J68" s="47">
        <f t="shared" si="222"/>
        <v>0</v>
      </c>
      <c r="K68" s="119"/>
      <c r="L68" s="184"/>
      <c r="M68" s="184"/>
      <c r="N68" s="184"/>
      <c r="O68" s="184"/>
      <c r="P68" s="31"/>
      <c r="Q68" s="96"/>
      <c r="R68" s="31"/>
      <c r="S68" s="97"/>
      <c r="T68" s="55"/>
      <c r="U68" s="47">
        <f t="shared" si="223"/>
        <v>0</v>
      </c>
      <c r="V68" s="47">
        <f t="shared" si="224"/>
        <v>0</v>
      </c>
      <c r="W68" s="47">
        <f t="shared" si="225"/>
        <v>0</v>
      </c>
      <c r="X68" s="119"/>
      <c r="Y68" s="184"/>
      <c r="Z68" s="184"/>
      <c r="AA68" s="184"/>
      <c r="AB68" s="184"/>
      <c r="AC68" s="31"/>
      <c r="AD68" s="96"/>
      <c r="AE68" s="31"/>
      <c r="AF68" s="97"/>
      <c r="AG68" s="55"/>
      <c r="AH68" s="47">
        <f t="shared" si="226"/>
        <v>0</v>
      </c>
      <c r="AI68" s="47">
        <f t="shared" si="227"/>
        <v>0</v>
      </c>
      <c r="AJ68" s="47">
        <f t="shared" si="228"/>
        <v>0</v>
      </c>
      <c r="AK68" s="119"/>
      <c r="AL68" s="184"/>
      <c r="AM68" s="184"/>
      <c r="AN68" s="184"/>
      <c r="AO68" s="184"/>
      <c r="AP68" s="31"/>
      <c r="AQ68" s="96"/>
      <c r="AR68" s="31"/>
      <c r="AS68" s="97"/>
      <c r="AT68" s="55"/>
      <c r="AU68" s="47">
        <f t="shared" si="229"/>
        <v>0</v>
      </c>
      <c r="AV68" s="47">
        <f t="shared" si="230"/>
        <v>0</v>
      </c>
      <c r="AW68" s="47">
        <f t="shared" si="231"/>
        <v>0</v>
      </c>
      <c r="AX68" s="119"/>
      <c r="AY68" s="184"/>
      <c r="AZ68" s="184"/>
      <c r="BA68" s="184"/>
      <c r="BB68" s="184"/>
      <c r="BC68" s="31"/>
      <c r="BD68" s="82">
        <f t="shared" si="241"/>
        <v>0</v>
      </c>
      <c r="BE68" s="86">
        <f t="shared" si="242"/>
        <v>0</v>
      </c>
      <c r="BF68" s="83">
        <f t="shared" si="232"/>
        <v>0</v>
      </c>
      <c r="BG68" s="83">
        <f t="shared" si="233"/>
        <v>0</v>
      </c>
      <c r="BH68" s="32">
        <f t="shared" si="243"/>
        <v>0</v>
      </c>
      <c r="BI68" s="32">
        <f t="shared" si="234"/>
        <v>0</v>
      </c>
      <c r="BJ68" s="32">
        <f t="shared" si="235"/>
        <v>0</v>
      </c>
      <c r="BK68" s="32">
        <f t="shared" si="236"/>
        <v>0</v>
      </c>
      <c r="BL68" s="32">
        <f t="shared" si="237"/>
        <v>0</v>
      </c>
      <c r="BM68" s="32">
        <f t="shared" si="238"/>
        <v>0</v>
      </c>
      <c r="BN68" s="32">
        <f t="shared" si="239"/>
        <v>0</v>
      </c>
      <c r="BO68" s="32">
        <f t="shared" si="240"/>
        <v>0</v>
      </c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164"/>
      <c r="CG68" s="164"/>
      <c r="CH68" s="186">
        <f t="shared" si="244"/>
        <v>0</v>
      </c>
      <c r="CI68" s="186">
        <f t="shared" si="245"/>
        <v>0</v>
      </c>
      <c r="CJ68" s="187"/>
      <c r="CK68" s="164">
        <f t="shared" si="57"/>
        <v>0</v>
      </c>
      <c r="CL68" s="164">
        <f t="shared" si="58"/>
        <v>0</v>
      </c>
      <c r="CM68" s="164">
        <f t="shared" si="59"/>
        <v>0</v>
      </c>
      <c r="CN68" s="164">
        <f t="shared" si="60"/>
        <v>0</v>
      </c>
      <c r="CO68" s="164">
        <f t="shared" si="61"/>
        <v>0</v>
      </c>
      <c r="CP68" s="164">
        <f t="shared" si="62"/>
        <v>0</v>
      </c>
      <c r="CQ68" s="164">
        <f t="shared" si="63"/>
        <v>0</v>
      </c>
      <c r="CR68" s="164">
        <f t="shared" si="64"/>
        <v>0</v>
      </c>
      <c r="CS68" s="164">
        <f t="shared" si="65"/>
        <v>0</v>
      </c>
      <c r="CT68" s="164">
        <f t="shared" si="66"/>
        <v>0</v>
      </c>
      <c r="CU68" s="164">
        <f t="shared" si="67"/>
        <v>0</v>
      </c>
      <c r="CV68" s="164">
        <f t="shared" si="68"/>
        <v>0</v>
      </c>
      <c r="CW68" s="164">
        <f t="shared" si="69"/>
        <v>0</v>
      </c>
      <c r="CX68" s="164">
        <f t="shared" si="70"/>
        <v>0</v>
      </c>
      <c r="CY68" s="164">
        <f t="shared" si="71"/>
        <v>0</v>
      </c>
      <c r="CZ68" s="164">
        <f t="shared" si="72"/>
        <v>0</v>
      </c>
      <c r="DA68" s="164">
        <f t="shared" si="73"/>
        <v>0</v>
      </c>
      <c r="DB68" s="164">
        <f t="shared" si="74"/>
        <v>0</v>
      </c>
      <c r="DC68" s="164">
        <f t="shared" si="75"/>
        <v>0</v>
      </c>
      <c r="DD68" s="164">
        <f t="shared" si="76"/>
        <v>0</v>
      </c>
      <c r="DE68" s="164">
        <f t="shared" si="77"/>
        <v>0</v>
      </c>
      <c r="DF68" s="164">
        <f t="shared" si="78"/>
        <v>0</v>
      </c>
      <c r="DG68" s="164">
        <f t="shared" si="79"/>
        <v>0</v>
      </c>
      <c r="DH68" s="164">
        <f t="shared" si="80"/>
        <v>0</v>
      </c>
      <c r="DI68" s="164">
        <f t="shared" si="81"/>
        <v>0</v>
      </c>
      <c r="DJ68" s="164">
        <f t="shared" si="82"/>
        <v>0</v>
      </c>
      <c r="DK68" s="164">
        <f t="shared" si="83"/>
        <v>0</v>
      </c>
      <c r="DL68" s="164">
        <f t="shared" si="84"/>
        <v>0</v>
      </c>
      <c r="DM68" s="164">
        <f t="shared" si="85"/>
        <v>0</v>
      </c>
      <c r="DN68" s="164">
        <f t="shared" si="86"/>
        <v>0</v>
      </c>
      <c r="DO68" s="164">
        <f t="shared" si="87"/>
        <v>0</v>
      </c>
      <c r="DP68" s="164">
        <f t="shared" si="88"/>
        <v>0</v>
      </c>
      <c r="DQ68" s="164">
        <f t="shared" si="89"/>
        <v>0</v>
      </c>
      <c r="DR68" s="164">
        <f t="shared" si="90"/>
        <v>0</v>
      </c>
      <c r="DS68" s="164">
        <f t="shared" si="91"/>
        <v>0</v>
      </c>
      <c r="DT68" s="164">
        <f t="shared" si="92"/>
        <v>0</v>
      </c>
      <c r="DU68" s="187">
        <f t="shared" si="246"/>
        <v>0</v>
      </c>
      <c r="DV68" s="187">
        <f t="shared" si="247"/>
        <v>0</v>
      </c>
      <c r="DW68" s="187">
        <f t="shared" si="248"/>
        <v>0</v>
      </c>
      <c r="DX68" s="187">
        <f t="shared" si="249"/>
        <v>0</v>
      </c>
      <c r="DY68" s="188"/>
      <c r="EB68" s="175"/>
    </row>
    <row r="69" spans="1:132" s="113" customFormat="1" x14ac:dyDescent="0.35">
      <c r="A69" s="87" t="s">
        <v>48</v>
      </c>
      <c r="B69" s="88" t="s">
        <v>133</v>
      </c>
      <c r="C69" s="89"/>
      <c r="D69" s="90"/>
      <c r="E69" s="91"/>
      <c r="F69" s="92">
        <f>IFERROR(I69/H69,0)</f>
        <v>0</v>
      </c>
      <c r="G69" s="92">
        <f>IFERROR(J69/H69,0)</f>
        <v>0</v>
      </c>
      <c r="H69" s="90">
        <f>IFERROR(ROUND(SUBTOTAL(9,H56:H68),0),0)</f>
        <v>0</v>
      </c>
      <c r="I69" s="90">
        <f t="shared" ref="I69" si="250">IFERROR(ROUND(SUBTOTAL(9,I56:I68),0),0)</f>
        <v>0</v>
      </c>
      <c r="J69" s="90">
        <f t="shared" ref="J69" si="251">IFERROR(ROUND(SUBTOTAL(9,J56:J68),0),0)</f>
        <v>0</v>
      </c>
      <c r="K69" s="90"/>
      <c r="L69" s="90">
        <f t="shared" ref="L69" si="252">IFERROR(ROUND(SUBTOTAL(9,L56:L68),0),0)</f>
        <v>0</v>
      </c>
      <c r="M69" s="90">
        <f t="shared" ref="M69" si="253">IFERROR(ROUND(SUBTOTAL(9,M56:M68),0),0)</f>
        <v>0</v>
      </c>
      <c r="N69" s="90">
        <f t="shared" ref="N69" si="254">IFERROR(ROUND(SUBTOTAL(9,N56:N68),0),0)</f>
        <v>0</v>
      </c>
      <c r="O69" s="90">
        <f t="shared" ref="O69" si="255">IFERROR(ROUND(SUBTOTAL(9,O56:O68),0),0)</f>
        <v>0</v>
      </c>
      <c r="P69" s="90"/>
      <c r="Q69" s="90"/>
      <c r="R69" s="90"/>
      <c r="S69" s="92">
        <f>IFERROR(V69/U69,0)</f>
        <v>1</v>
      </c>
      <c r="T69" s="92">
        <f>IFERROR(W69/U69,0)</f>
        <v>0</v>
      </c>
      <c r="U69" s="90">
        <f t="shared" ref="U69" si="256">IFERROR(ROUND(SUBTOTAL(9,U56:U68),0),0)</f>
        <v>2160000</v>
      </c>
      <c r="V69" s="90">
        <f t="shared" ref="V69" si="257">IFERROR(ROUND(SUBTOTAL(9,V56:V68),0),0)</f>
        <v>2160000</v>
      </c>
      <c r="W69" s="90">
        <f t="shared" ref="W69" si="258">IFERROR(ROUND(SUBTOTAL(9,W56:W68),0),0)</f>
        <v>0</v>
      </c>
      <c r="X69" s="90"/>
      <c r="Y69" s="90">
        <f t="shared" ref="Y69" si="259">IFERROR(ROUND(SUBTOTAL(9,Y56:Y68),0),0)</f>
        <v>0</v>
      </c>
      <c r="Z69" s="90">
        <f t="shared" ref="Z69" si="260">IFERROR(ROUND(SUBTOTAL(9,Z56:Z68),0),0)</f>
        <v>0</v>
      </c>
      <c r="AA69" s="90">
        <f t="shared" ref="AA69" si="261">IFERROR(ROUND(SUBTOTAL(9,AA56:AA68),0),0)</f>
        <v>0</v>
      </c>
      <c r="AB69" s="90">
        <f t="shared" ref="AB69" si="262">IFERROR(ROUND(SUBTOTAL(9,AB56:AB68),0),0)</f>
        <v>0</v>
      </c>
      <c r="AC69" s="90"/>
      <c r="AD69" s="90"/>
      <c r="AE69" s="90"/>
      <c r="AF69" s="92">
        <f>IFERROR(AI69/AH69,0)</f>
        <v>1</v>
      </c>
      <c r="AG69" s="92">
        <f>IFERROR(AJ69/AH69,0)</f>
        <v>0</v>
      </c>
      <c r="AH69" s="90">
        <f t="shared" ref="AH69" si="263">IFERROR(ROUND(SUBTOTAL(9,AH56:AH68),0),0)</f>
        <v>1080000</v>
      </c>
      <c r="AI69" s="90">
        <f t="shared" ref="AI69" si="264">IFERROR(ROUND(SUBTOTAL(9,AI56:AI68),0),0)</f>
        <v>1080000</v>
      </c>
      <c r="AJ69" s="90">
        <f t="shared" ref="AJ69" si="265">IFERROR(ROUND(SUBTOTAL(9,AJ56:AJ68),0),0)</f>
        <v>0</v>
      </c>
      <c r="AK69" s="90"/>
      <c r="AL69" s="90">
        <f t="shared" ref="AL69" si="266">IFERROR(ROUND(SUBTOTAL(9,AL56:AL68),0),0)</f>
        <v>0</v>
      </c>
      <c r="AM69" s="90">
        <f t="shared" ref="AM69" si="267">IFERROR(ROUND(SUBTOTAL(9,AM56:AM68),0),0)</f>
        <v>0</v>
      </c>
      <c r="AN69" s="90">
        <f t="shared" ref="AN69" si="268">IFERROR(ROUND(SUBTOTAL(9,AN56:AN68),0),0)</f>
        <v>0</v>
      </c>
      <c r="AO69" s="90">
        <f t="shared" ref="AO69" si="269">IFERROR(ROUND(SUBTOTAL(9,AO56:AO68),0),0)</f>
        <v>0</v>
      </c>
      <c r="AP69" s="90"/>
      <c r="AQ69" s="90"/>
      <c r="AR69" s="90"/>
      <c r="AS69" s="92">
        <f>IFERROR(AV69/AU69,0)</f>
        <v>1</v>
      </c>
      <c r="AT69" s="92">
        <f>IFERROR(AW69/AU69,0)</f>
        <v>0</v>
      </c>
      <c r="AU69" s="90">
        <f t="shared" ref="AU69" si="270">IFERROR(ROUND(SUBTOTAL(9,AU56:AU68),0),0)</f>
        <v>1080000</v>
      </c>
      <c r="AV69" s="90">
        <f t="shared" ref="AV69" si="271">IFERROR(ROUND(SUBTOTAL(9,AV56:AV68),0),0)</f>
        <v>1080000</v>
      </c>
      <c r="AW69" s="90">
        <f t="shared" ref="AW69" si="272">IFERROR(ROUND(SUBTOTAL(9,AW56:AW68),0),0)</f>
        <v>0</v>
      </c>
      <c r="AX69" s="90"/>
      <c r="AY69" s="90">
        <f t="shared" ref="AY69" si="273">IFERROR(ROUND(SUBTOTAL(9,AY56:AY68),0),0)</f>
        <v>0</v>
      </c>
      <c r="AZ69" s="90">
        <f t="shared" ref="AZ69" si="274">IFERROR(ROUND(SUBTOTAL(9,AZ56:AZ68),0),0)</f>
        <v>0</v>
      </c>
      <c r="BA69" s="90">
        <f t="shared" ref="BA69" si="275">IFERROR(ROUND(SUBTOTAL(9,BA56:BA68),0),0)</f>
        <v>0</v>
      </c>
      <c r="BB69" s="90">
        <f t="shared" ref="BB69" si="276">IFERROR(ROUND(SUBTOTAL(9,BB56:BB68),0),0)</f>
        <v>0</v>
      </c>
      <c r="BC69" s="90"/>
      <c r="BD69" s="90"/>
      <c r="BE69" s="90"/>
      <c r="BF69" s="92">
        <f>IFERROR(BI69/BH69,0)</f>
        <v>1</v>
      </c>
      <c r="BG69" s="92">
        <f>IFERROR(BJ69/BH69,0)</f>
        <v>0</v>
      </c>
      <c r="BH69" s="90">
        <f t="shared" ref="BH69" si="277">IFERROR(ROUND(SUBTOTAL(9,BH56:BH68),0),0)</f>
        <v>4320000</v>
      </c>
      <c r="BI69" s="90">
        <f t="shared" ref="BI69" si="278">IFERROR(ROUND(SUBTOTAL(9,BI56:BI68),0),0)</f>
        <v>4320000</v>
      </c>
      <c r="BJ69" s="90">
        <f t="shared" ref="BJ69" si="279">IFERROR(ROUND(SUBTOTAL(9,BJ56:BJ68),0),0)</f>
        <v>0</v>
      </c>
      <c r="BK69" s="90"/>
      <c r="BL69" s="90">
        <f t="shared" ref="BL69" si="280">IFERROR(ROUND(SUBTOTAL(9,BL56:BL68),0),0)</f>
        <v>0</v>
      </c>
      <c r="BM69" s="90">
        <f t="shared" ref="BM69" si="281">IFERROR(ROUND(SUBTOTAL(9,BM56:BM68),0),0)</f>
        <v>0</v>
      </c>
      <c r="BN69" s="90">
        <f t="shared" ref="BN69" si="282">IFERROR(ROUND(SUBTOTAL(9,BN56:BN68),0),0)</f>
        <v>0</v>
      </c>
      <c r="BO69" s="90">
        <f t="shared" ref="BO69" si="283">IFERROR(ROUND(SUBTOTAL(9,BO56:BO68),0),0)</f>
        <v>0</v>
      </c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>
        <f t="shared" ref="CK69" si="284">IFERROR(ROUND(SUBTOTAL(9,CK56:CK68),0),0)</f>
        <v>270000</v>
      </c>
      <c r="CL69" s="90">
        <f t="shared" ref="CL69" si="285">IFERROR(ROUND(SUBTOTAL(9,CL56:CL68),0),0)</f>
        <v>0</v>
      </c>
      <c r="CM69" s="90">
        <f t="shared" ref="CM69" si="286">IFERROR(ROUND(SUBTOTAL(9,CM56:CM68),0),0)</f>
        <v>270000</v>
      </c>
      <c r="CN69" s="90">
        <f t="shared" ref="CN69" si="287">IFERROR(ROUND(SUBTOTAL(9,CN56:CN68),0),0)</f>
        <v>0</v>
      </c>
      <c r="CO69" s="90">
        <f t="shared" ref="CO69" si="288">IFERROR(ROUND(SUBTOTAL(9,CO56:CO68),0),0)</f>
        <v>270000</v>
      </c>
      <c r="CP69" s="90">
        <f t="shared" ref="CP69" si="289">IFERROR(ROUND(SUBTOTAL(9,CP56:CP68),0),0)</f>
        <v>0</v>
      </c>
      <c r="CQ69" s="90">
        <f t="shared" ref="CQ69" si="290">IFERROR(ROUND(SUBTOTAL(9,CQ56:CQ68),0),0)</f>
        <v>270000</v>
      </c>
      <c r="CR69" s="90">
        <f t="shared" ref="CR69" si="291">IFERROR(ROUND(SUBTOTAL(9,CR56:CR68),0),0)</f>
        <v>0</v>
      </c>
      <c r="CS69" s="90">
        <f t="shared" ref="CS69" si="292">IFERROR(ROUND(SUBTOTAL(9,CS56:CS68),0),0)</f>
        <v>270000</v>
      </c>
      <c r="CT69" s="90">
        <f t="shared" ref="CT69" si="293">IFERROR(ROUND(SUBTOTAL(9,CT56:CT68),0),0)</f>
        <v>0</v>
      </c>
      <c r="CU69" s="90">
        <f t="shared" ref="CU69" si="294">IFERROR(ROUND(SUBTOTAL(9,CU56:CU68),0),0)</f>
        <v>270000</v>
      </c>
      <c r="CV69" s="90">
        <f t="shared" ref="CV69" si="295">IFERROR(ROUND(SUBTOTAL(9,CV56:CV68),0),0)</f>
        <v>0</v>
      </c>
      <c r="CW69" s="90">
        <f t="shared" ref="CW69" si="296">IFERROR(ROUND(SUBTOTAL(9,CW56:CW68),0),0)</f>
        <v>270000</v>
      </c>
      <c r="CX69" s="90">
        <f t="shared" ref="CX69" si="297">IFERROR(ROUND(SUBTOTAL(9,CX56:CX68),0),0)</f>
        <v>0</v>
      </c>
      <c r="CY69" s="90">
        <f t="shared" ref="CY69" si="298">IFERROR(ROUND(SUBTOTAL(9,CY56:CY68),0),0)</f>
        <v>270000</v>
      </c>
      <c r="CZ69" s="90">
        <f t="shared" ref="CZ69" si="299">IFERROR(ROUND(SUBTOTAL(9,CZ56:CZ68),0),0)</f>
        <v>0</v>
      </c>
      <c r="DA69" s="90">
        <f t="shared" ref="DA69" si="300">IFERROR(ROUND(SUBTOTAL(9,DA56:DA68),0),0)</f>
        <v>270000</v>
      </c>
      <c r="DB69" s="90">
        <f t="shared" ref="DB69" si="301">IFERROR(ROUND(SUBTOTAL(9,DB56:DB68),0),0)</f>
        <v>0</v>
      </c>
      <c r="DC69" s="90">
        <f t="shared" ref="DC69" si="302">IFERROR(ROUND(SUBTOTAL(9,DC56:DC68),0),0)</f>
        <v>270000</v>
      </c>
      <c r="DD69" s="90">
        <f t="shared" ref="DD69" si="303">IFERROR(ROUND(SUBTOTAL(9,DD56:DD68),0),0)</f>
        <v>0</v>
      </c>
      <c r="DE69" s="90">
        <f t="shared" ref="DE69" si="304">IFERROR(ROUND(SUBTOTAL(9,DE56:DE68),0),0)</f>
        <v>270000</v>
      </c>
      <c r="DF69" s="90">
        <f t="shared" ref="DF69" si="305">IFERROR(ROUND(SUBTOTAL(9,DF56:DF68),0),0)</f>
        <v>0</v>
      </c>
      <c r="DG69" s="90">
        <f t="shared" ref="DG69" si="306">IFERROR(ROUND(SUBTOTAL(9,DG56:DG68),0),0)</f>
        <v>270000</v>
      </c>
      <c r="DH69" s="90">
        <f t="shared" ref="DH69" si="307">IFERROR(ROUND(SUBTOTAL(9,DH56:DH68),0),0)</f>
        <v>0</v>
      </c>
      <c r="DI69" s="90">
        <f t="shared" ref="DI69" si="308">IFERROR(ROUND(SUBTOTAL(9,DI56:DI68),0),0)</f>
        <v>270000</v>
      </c>
      <c r="DJ69" s="90">
        <f t="shared" ref="DJ69" si="309">IFERROR(ROUND(SUBTOTAL(9,DJ56:DJ68),0),0)</f>
        <v>0</v>
      </c>
      <c r="DK69" s="90">
        <f t="shared" ref="DK69" si="310">IFERROR(ROUND(SUBTOTAL(9,DK56:DK68),0),0)</f>
        <v>270000</v>
      </c>
      <c r="DL69" s="90">
        <f t="shared" ref="DL69" si="311">IFERROR(ROUND(SUBTOTAL(9,DL56:DL68),0),0)</f>
        <v>0</v>
      </c>
      <c r="DM69" s="90">
        <f t="shared" ref="DM69" si="312">IFERROR(ROUND(SUBTOTAL(9,DM56:DM68),0),0)</f>
        <v>270000</v>
      </c>
      <c r="DN69" s="90">
        <f t="shared" ref="DN69" si="313">IFERROR(ROUND(SUBTOTAL(9,DN56:DN68),0),0)</f>
        <v>0</v>
      </c>
      <c r="DO69" s="90">
        <f t="shared" ref="DO69" si="314">IFERROR(ROUND(SUBTOTAL(9,DO56:DO68),0),0)</f>
        <v>270000</v>
      </c>
      <c r="DP69" s="90">
        <f t="shared" ref="DP69" si="315">IFERROR(ROUND(SUBTOTAL(9,DP56:DP68),0),0)</f>
        <v>0</v>
      </c>
      <c r="DQ69" s="90">
        <f t="shared" ref="DQ69" si="316">IFERROR(ROUND(SUBTOTAL(9,DQ56:DQ68),0),0)</f>
        <v>0</v>
      </c>
      <c r="DR69" s="90">
        <f t="shared" ref="DR69" si="317">IFERROR(ROUND(SUBTOTAL(9,DR56:DR68),0),0)</f>
        <v>0</v>
      </c>
      <c r="DS69" s="90">
        <f t="shared" ref="DS69" si="318">IFERROR(ROUND(SUBTOTAL(9,DS56:DS68),0),0)</f>
        <v>0</v>
      </c>
      <c r="DT69" s="90">
        <f t="shared" ref="DT69" si="319">IFERROR(ROUND(SUBTOTAL(9,DT56:DT68),0),0)</f>
        <v>0</v>
      </c>
      <c r="DU69" s="90">
        <f t="shared" ref="DU69" si="320">IFERROR(ROUND(SUBTOTAL(9,DU56:DU68),0),0)</f>
        <v>4320000</v>
      </c>
      <c r="DV69" s="90">
        <f t="shared" ref="DV69" si="321">IFERROR(ROUND(SUBTOTAL(9,DV56:DV68),0),0)</f>
        <v>0</v>
      </c>
      <c r="DW69" s="90">
        <f t="shared" ref="DW69" si="322">IFERROR(ROUND(SUBTOTAL(9,DW56:DW68),0),0)</f>
        <v>0</v>
      </c>
      <c r="DX69" s="90">
        <f t="shared" ref="DX69" si="323">IFERROR(ROUND(SUBTOTAL(9,DX56:DX68),0),0)</f>
        <v>0</v>
      </c>
      <c r="DY69" s="196" t="s">
        <v>48</v>
      </c>
      <c r="EB69" s="175"/>
    </row>
    <row r="70" spans="1:132" s="113" customFormat="1" x14ac:dyDescent="0.35">
      <c r="A70" s="115" t="s">
        <v>134</v>
      </c>
      <c r="B70" s="62" t="s">
        <v>51</v>
      </c>
      <c r="C70" s="44"/>
      <c r="D70" s="45"/>
      <c r="E70" s="44"/>
      <c r="F70" s="46"/>
      <c r="G70" s="46"/>
      <c r="H70" s="93">
        <f t="shared" ref="H70:H82" si="324">IFERROR(ROUND((C70*D70*E70),0),0)</f>
        <v>0</v>
      </c>
      <c r="I70" s="93">
        <f t="shared" ref="I70:I82" si="325">IFERROR(ROUND(H70*F70,2),0)</f>
        <v>0</v>
      </c>
      <c r="J70" s="93">
        <f t="shared" ref="J70:J82" si="326">IFERROR(ROUND(H70*G70,2),0)</f>
        <v>0</v>
      </c>
      <c r="K70" s="116"/>
      <c r="L70" s="183"/>
      <c r="M70" s="183"/>
      <c r="N70" s="183"/>
      <c r="O70" s="183"/>
      <c r="P70" s="44"/>
      <c r="Q70" s="45"/>
      <c r="R70" s="44"/>
      <c r="S70" s="46"/>
      <c r="T70" s="46"/>
      <c r="U70" s="93">
        <f t="shared" ref="U70:U82" si="327">IFERROR(ROUND((P70*Q70*R70),0),0)</f>
        <v>0</v>
      </c>
      <c r="V70" s="93">
        <f t="shared" ref="V70:V82" si="328">IFERROR(ROUND(U70*S70,2),0)</f>
        <v>0</v>
      </c>
      <c r="W70" s="93">
        <f t="shared" ref="W70:W82" si="329">IFERROR(ROUND(U70*T70,2),0)</f>
        <v>0</v>
      </c>
      <c r="X70" s="116"/>
      <c r="Y70" s="183"/>
      <c r="Z70" s="183"/>
      <c r="AA70" s="183"/>
      <c r="AB70" s="183"/>
      <c r="AC70" s="44"/>
      <c r="AD70" s="45"/>
      <c r="AE70" s="44"/>
      <c r="AF70" s="46"/>
      <c r="AG70" s="46"/>
      <c r="AH70" s="93">
        <f t="shared" ref="AH70:AH82" si="330">IFERROR(ROUND((AC70*AD70*AE70),0),0)</f>
        <v>0</v>
      </c>
      <c r="AI70" s="93">
        <f t="shared" ref="AI70:AI82" si="331">IFERROR(ROUND(AH70*AF70,2),0)</f>
        <v>0</v>
      </c>
      <c r="AJ70" s="93">
        <f t="shared" ref="AJ70:AJ82" si="332">IFERROR(ROUND(AH70*AG70,2),0)</f>
        <v>0</v>
      </c>
      <c r="AK70" s="116"/>
      <c r="AL70" s="183"/>
      <c r="AM70" s="183"/>
      <c r="AN70" s="183"/>
      <c r="AO70" s="183"/>
      <c r="AP70" s="44"/>
      <c r="AQ70" s="45"/>
      <c r="AR70" s="44"/>
      <c r="AS70" s="46"/>
      <c r="AT70" s="46"/>
      <c r="AU70" s="93">
        <f t="shared" ref="AU70:AU82" si="333">IFERROR(ROUND((AP70*AQ70*AR70),0),0)</f>
        <v>0</v>
      </c>
      <c r="AV70" s="93">
        <f t="shared" ref="AV70:AV82" si="334">IFERROR(ROUND(AU70*AS70,2),0)</f>
        <v>0</v>
      </c>
      <c r="AW70" s="93">
        <f t="shared" ref="AW70:AW82" si="335">IFERROR(ROUND(AU70*AT70,2),0)</f>
        <v>0</v>
      </c>
      <c r="AX70" s="116"/>
      <c r="AY70" s="183"/>
      <c r="AZ70" s="183"/>
      <c r="BA70" s="183"/>
      <c r="BB70" s="183"/>
      <c r="BC70" s="94">
        <f>IFERROR(ROUND(AVERAGE(P70,AC70,AP70),2),0)</f>
        <v>0</v>
      </c>
      <c r="BD70" s="44">
        <f>IFERROR(ROUND(AVERAGE(Q70,AD70,AQ70),2),0)</f>
        <v>0</v>
      </c>
      <c r="BE70" s="45">
        <f>IFERROR(ROUND(R70+AE70+AR70,2),0)</f>
        <v>0</v>
      </c>
      <c r="BF70" s="94">
        <f t="shared" ref="BF70:BF82" si="336">IFERROR(ROUND(AVERAGE(S70,AF70,AS70),2),0)</f>
        <v>0</v>
      </c>
      <c r="BG70" s="94">
        <f t="shared" ref="BG70:BG82" si="337">IFERROR(ROUND(AVERAGE(T70,AG70,AT70),2),0)</f>
        <v>0</v>
      </c>
      <c r="BH70" s="93">
        <f>IFERROR(ROUND(U70+AH70+AU70,2),0)</f>
        <v>0</v>
      </c>
      <c r="BI70" s="93">
        <f t="shared" ref="BI70:BI82" si="338">IFERROR(ROUND(V70+AI70+AV70,2),0)</f>
        <v>0</v>
      </c>
      <c r="BJ70" s="93">
        <f t="shared" ref="BJ70:BJ82" si="339">IFERROR(ROUND(W70+AJ70+AW70,2),0)</f>
        <v>0</v>
      </c>
      <c r="BK70" s="93">
        <f t="shared" ref="BK70:BK82" si="340">IFERROR(ROUND(X70+AK70+AX70,2),0)</f>
        <v>0</v>
      </c>
      <c r="BL70" s="93">
        <f t="shared" ref="BL70:BL82" si="341">IFERROR(ROUND(Y70+AL70+AY70,2),0)</f>
        <v>0</v>
      </c>
      <c r="BM70" s="93">
        <f t="shared" ref="BM70:BM82" si="342">IFERROR(ROUND(Z70+AM70+AZ70,2),0)</f>
        <v>0</v>
      </c>
      <c r="BN70" s="93">
        <f t="shared" ref="BN70:BN82" si="343">IFERROR(ROUND(AA70+AN70+BA70,2),0)</f>
        <v>0</v>
      </c>
      <c r="BO70" s="93">
        <f t="shared" ref="BO70:BO82" si="344">IFERROR(ROUND(AB70+AO70+BB70,2),0)</f>
        <v>0</v>
      </c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17"/>
      <c r="CG70" s="117"/>
      <c r="CH70" s="99">
        <f>ROUND(SUM(BP70:CG70),2)</f>
        <v>0</v>
      </c>
      <c r="CI70" s="99">
        <f>IFERROR(ROUND(BE70-CH70,2),0)</f>
        <v>0</v>
      </c>
      <c r="CJ70" s="118"/>
      <c r="CK70" s="117">
        <f>IFERROR(ROUND(((($BD70*$BP70)*$BC70)*$BF70),0),0)</f>
        <v>0</v>
      </c>
      <c r="CL70" s="117">
        <f>IFERROR(ROUND(((($BD70*$BP70)*$BC70)*$BG70),0),0)</f>
        <v>0</v>
      </c>
      <c r="CM70" s="117">
        <f>IFERROR(ROUND(((($BD70*$BQ70)*$BC70)*$BF70),0),0)</f>
        <v>0</v>
      </c>
      <c r="CN70" s="117">
        <f>IFERROR(ROUND(((($BD70*$BQ70)*$BC70)*$BG70),0),0)</f>
        <v>0</v>
      </c>
      <c r="CO70" s="117">
        <f>IFERROR(ROUND(((($BD70*$BR70)*$BC70)*$BF70),0),0)</f>
        <v>0</v>
      </c>
      <c r="CP70" s="117">
        <f>IFERROR(ROUND(((($BD70*$BR70)*$BC70)*$BG70),0),0)</f>
        <v>0</v>
      </c>
      <c r="CQ70" s="117">
        <f>IFERROR(ROUND(((($BD70*$BS70)*$BC70)*$BF70),0),0)</f>
        <v>0</v>
      </c>
      <c r="CR70" s="117">
        <f>IFERROR(ROUND(((($BD70*$BS70)*$BC70)*$BG70),0),0)</f>
        <v>0</v>
      </c>
      <c r="CS70" s="117">
        <f>IFERROR(ROUND(((($BD70*$BT70)*$BC70)*$BF70),0),0)</f>
        <v>0</v>
      </c>
      <c r="CT70" s="117">
        <f>IFERROR(ROUND(((($BD70*$BT70)*$BC70)*$BG70),0),0)</f>
        <v>0</v>
      </c>
      <c r="CU70" s="117">
        <f>IFERROR(ROUND(((($BD70*$BU70)*$BC70)*$BF70),0),0)</f>
        <v>0</v>
      </c>
      <c r="CV70" s="117">
        <f>IFERROR(ROUND(((($BD70*$BU70)*$BC70)*$BG70),0),0)</f>
        <v>0</v>
      </c>
      <c r="CW70" s="117">
        <f>IFERROR(ROUND(((($BD70*$BV70)*$BC70)*$BF70),0),0)</f>
        <v>0</v>
      </c>
      <c r="CX70" s="117">
        <f>IFERROR(ROUND(((($BD70*$BV70)*$BC70)*$BG70),0),0)</f>
        <v>0</v>
      </c>
      <c r="CY70" s="117">
        <f>IFERROR(ROUND(((($BD70*$BW70)*$BC70)*$BF70),0),0)</f>
        <v>0</v>
      </c>
      <c r="CZ70" s="117">
        <f>IFERROR(ROUND(((($BD70*$BW70)*$BC70)*$BG70),0),0)</f>
        <v>0</v>
      </c>
      <c r="DA70" s="117">
        <f>IFERROR(ROUND(((($BD70*$BX70)*$BC70)*$BF70),0),0)</f>
        <v>0</v>
      </c>
      <c r="DB70" s="117">
        <f>IFERROR(ROUND(((($BD70*$BX70)*$BC70)*$BG70),0),0)</f>
        <v>0</v>
      </c>
      <c r="DC70" s="117">
        <f>IFERROR(ROUND(((($BD70*$BY70)*$BC70)*$BF70),0),0)</f>
        <v>0</v>
      </c>
      <c r="DD70" s="117">
        <f>IFERROR(ROUND(((($BD70*$BY70)*$BC70)*$BG70),0),0)</f>
        <v>0</v>
      </c>
      <c r="DE70" s="117">
        <f>IFERROR(ROUND(((($BD70*$BZ70)*$BC70)*$BF70),0),0)</f>
        <v>0</v>
      </c>
      <c r="DF70" s="117">
        <f>IFERROR(ROUND(((($BD70*$BZ70)*$BC70)*$BG70),0),0)</f>
        <v>0</v>
      </c>
      <c r="DG70" s="117">
        <f>IFERROR(ROUND(((($BD70*$CA70)*$BC70)*$BF70),0),0)</f>
        <v>0</v>
      </c>
      <c r="DH70" s="117">
        <f>IFERROR(ROUND(((($BD70*$CA70)*$BC70)*$BG70),0),0)</f>
        <v>0</v>
      </c>
      <c r="DI70" s="117">
        <f>IFERROR(ROUND(((($BD70*$CB70)*$BC70)*$BF70),0),0)</f>
        <v>0</v>
      </c>
      <c r="DJ70" s="117">
        <f>IFERROR(ROUND(((($BD70*$CB70)*$BC70)*$BG70),0),0)</f>
        <v>0</v>
      </c>
      <c r="DK70" s="117">
        <f>IFERROR(ROUND(((($BD70*$CC70)*$BC70)*$BF70),0),0)</f>
        <v>0</v>
      </c>
      <c r="DL70" s="117">
        <f>IFERROR(ROUND(((($BD70*$CC70)*$BC70)*$BG70),0),0)</f>
        <v>0</v>
      </c>
      <c r="DM70" s="117">
        <f>IFERROR(ROUND(((($BD70*$CD70)*$BC70)*$BF70),0),0)</f>
        <v>0</v>
      </c>
      <c r="DN70" s="117">
        <f>IFERROR(ROUND(((($BD70*$CD70)*$BC70)*$BG70),0),0)</f>
        <v>0</v>
      </c>
      <c r="DO70" s="117">
        <f>IFERROR(ROUND(((($BD70*$CE70)*$BC70)*$BF70),0),0)</f>
        <v>0</v>
      </c>
      <c r="DP70" s="117">
        <f>IFERROR(ROUND(((($BD70*$CE70)*$BC70)*$BG70),0),0)</f>
        <v>0</v>
      </c>
      <c r="DQ70" s="117">
        <f>IFERROR(ROUND(((($BD70*$CF70)*$BC70)*$BF70),0),0)</f>
        <v>0</v>
      </c>
      <c r="DR70" s="117">
        <f>IFERROR(ROUND(((($BD70*$CF70)*$BC70)*$BG70),0),0)</f>
        <v>0</v>
      </c>
      <c r="DS70" s="117">
        <f>IFERROR(ROUND(((($BD70*$CG70)*$BC70)*$BF70),0),0)</f>
        <v>0</v>
      </c>
      <c r="DT70" s="117">
        <f>IFERROR(ROUND(((($BD70*$CG70)*$BC70)*$BG70),0),0)</f>
        <v>0</v>
      </c>
      <c r="DU70" s="118">
        <f>ROUND(CK70+CM70+CO70+CQ70+CS70+CU70+CW70+CY70+DA70+DC70+DE70+DG70+DI70+DK70+DM70+DO70+DQ70+DS70,0)</f>
        <v>0</v>
      </c>
      <c r="DV70" s="118">
        <f>ROUND(CL70+CN70+CP70+CR70+CT70+CV70+CX70+CZ70+DB70+DD70+DF70+DH70+DJ70+DL70+DN70+DP70+DR70+DT70,0)</f>
        <v>0</v>
      </c>
      <c r="DW70" s="118">
        <f>IFERROR(ROUND(DU70-BI70,2),0)</f>
        <v>0</v>
      </c>
      <c r="DX70" s="118">
        <f>IFERROR(ROUND(DV70-BJ70,2),0)</f>
        <v>0</v>
      </c>
      <c r="DY70" s="157"/>
      <c r="EB70" s="175"/>
    </row>
    <row r="71" spans="1:132" x14ac:dyDescent="0.35">
      <c r="A71" s="29" t="s">
        <v>135</v>
      </c>
      <c r="B71" s="63" t="s">
        <v>110</v>
      </c>
      <c r="C71" s="31"/>
      <c r="D71" s="96"/>
      <c r="E71" s="31"/>
      <c r="F71" s="97"/>
      <c r="G71" s="55"/>
      <c r="H71" s="47">
        <f t="shared" si="324"/>
        <v>0</v>
      </c>
      <c r="I71" s="47">
        <f t="shared" si="325"/>
        <v>0</v>
      </c>
      <c r="J71" s="47">
        <f t="shared" si="326"/>
        <v>0</v>
      </c>
      <c r="K71" s="119"/>
      <c r="L71" s="184"/>
      <c r="M71" s="184"/>
      <c r="N71" s="184"/>
      <c r="O71" s="184"/>
      <c r="P71" s="31">
        <v>1</v>
      </c>
      <c r="Q71" s="96">
        <v>75000</v>
      </c>
      <c r="R71" s="31">
        <v>8</v>
      </c>
      <c r="S71" s="97">
        <v>1</v>
      </c>
      <c r="T71" s="55"/>
      <c r="U71" s="47">
        <f t="shared" si="327"/>
        <v>600000</v>
      </c>
      <c r="V71" s="47">
        <f t="shared" si="328"/>
        <v>600000</v>
      </c>
      <c r="W71" s="47">
        <f t="shared" si="329"/>
        <v>0</v>
      </c>
      <c r="X71" s="119"/>
      <c r="Y71" s="184"/>
      <c r="Z71" s="184"/>
      <c r="AA71" s="184"/>
      <c r="AB71" s="184"/>
      <c r="AC71" s="31">
        <v>1</v>
      </c>
      <c r="AD71" s="96">
        <v>75000</v>
      </c>
      <c r="AE71" s="31">
        <v>4</v>
      </c>
      <c r="AF71" s="97">
        <v>1</v>
      </c>
      <c r="AG71" s="55"/>
      <c r="AH71" s="47">
        <f t="shared" si="330"/>
        <v>300000</v>
      </c>
      <c r="AI71" s="47">
        <f t="shared" si="331"/>
        <v>300000</v>
      </c>
      <c r="AJ71" s="47">
        <f t="shared" si="332"/>
        <v>0</v>
      </c>
      <c r="AK71" s="119"/>
      <c r="AL71" s="184"/>
      <c r="AM71" s="184"/>
      <c r="AN71" s="184"/>
      <c r="AO71" s="184"/>
      <c r="AP71" s="31">
        <v>1</v>
      </c>
      <c r="AQ71" s="96">
        <v>75000</v>
      </c>
      <c r="AR71" s="31">
        <v>4</v>
      </c>
      <c r="AS71" s="97">
        <v>1</v>
      </c>
      <c r="AT71" s="55"/>
      <c r="AU71" s="47">
        <f t="shared" si="333"/>
        <v>300000</v>
      </c>
      <c r="AV71" s="47">
        <f t="shared" si="334"/>
        <v>300000</v>
      </c>
      <c r="AW71" s="47">
        <f t="shared" si="335"/>
        <v>0</v>
      </c>
      <c r="AX71" s="119"/>
      <c r="AY71" s="184"/>
      <c r="AZ71" s="184"/>
      <c r="BA71" s="184"/>
      <c r="BB71" s="184"/>
      <c r="BC71" s="31">
        <v>1</v>
      </c>
      <c r="BD71" s="82">
        <f t="shared" ref="BD71:BD82" si="345">IFERROR(ROUND(AVERAGE(Q71,AD71,AQ71),2),0)</f>
        <v>75000</v>
      </c>
      <c r="BE71" s="86">
        <f t="shared" ref="BE71:BE82" si="346">IFERROR(ROUND(R71+AE71+AR71,2),0)</f>
        <v>16</v>
      </c>
      <c r="BF71" s="83">
        <f t="shared" si="336"/>
        <v>1</v>
      </c>
      <c r="BG71" s="83">
        <f t="shared" si="337"/>
        <v>0</v>
      </c>
      <c r="BH71" s="32">
        <f t="shared" ref="BH71:BH82" si="347">IFERROR(ROUND(U71+AH71+AU71,2),0)</f>
        <v>1200000</v>
      </c>
      <c r="BI71" s="32">
        <f t="shared" si="338"/>
        <v>1200000</v>
      </c>
      <c r="BJ71" s="32">
        <f t="shared" si="339"/>
        <v>0</v>
      </c>
      <c r="BK71" s="32">
        <f t="shared" si="340"/>
        <v>0</v>
      </c>
      <c r="BL71" s="32">
        <f t="shared" si="341"/>
        <v>0</v>
      </c>
      <c r="BM71" s="32">
        <f t="shared" si="342"/>
        <v>0</v>
      </c>
      <c r="BN71" s="32">
        <f t="shared" si="343"/>
        <v>0</v>
      </c>
      <c r="BO71" s="32">
        <f t="shared" si="344"/>
        <v>0</v>
      </c>
      <c r="BP71" s="31">
        <v>1</v>
      </c>
      <c r="BQ71" s="31">
        <v>1</v>
      </c>
      <c r="BR71" s="31">
        <v>1</v>
      </c>
      <c r="BS71" s="31">
        <v>1</v>
      </c>
      <c r="BT71" s="31">
        <v>1</v>
      </c>
      <c r="BU71" s="31">
        <v>1</v>
      </c>
      <c r="BV71" s="31">
        <v>1</v>
      </c>
      <c r="BW71" s="31">
        <v>1</v>
      </c>
      <c r="BX71" s="31">
        <v>1</v>
      </c>
      <c r="BY71" s="31">
        <v>1</v>
      </c>
      <c r="BZ71" s="31">
        <v>1</v>
      </c>
      <c r="CA71" s="31">
        <v>1</v>
      </c>
      <c r="CB71" s="31">
        <v>1</v>
      </c>
      <c r="CC71" s="31">
        <v>1</v>
      </c>
      <c r="CD71" s="31">
        <v>1</v>
      </c>
      <c r="CE71" s="31">
        <v>1</v>
      </c>
      <c r="CF71" s="164"/>
      <c r="CG71" s="164"/>
      <c r="CH71" s="186">
        <f t="shared" ref="CH71:CH82" si="348">ROUND(SUM(BP71:CG71),2)</f>
        <v>16</v>
      </c>
      <c r="CI71" s="186">
        <f t="shared" ref="CI71:CI82" si="349">IFERROR(ROUND(BE71-CH71,2),0)</f>
        <v>0</v>
      </c>
      <c r="CJ71" s="187"/>
      <c r="CK71" s="164">
        <f t="shared" si="57"/>
        <v>75000</v>
      </c>
      <c r="CL71" s="164">
        <f t="shared" si="58"/>
        <v>0</v>
      </c>
      <c r="CM71" s="164">
        <f t="shared" si="59"/>
        <v>75000</v>
      </c>
      <c r="CN71" s="164">
        <f t="shared" si="60"/>
        <v>0</v>
      </c>
      <c r="CO71" s="164">
        <f t="shared" si="61"/>
        <v>75000</v>
      </c>
      <c r="CP71" s="164">
        <f t="shared" si="62"/>
        <v>0</v>
      </c>
      <c r="CQ71" s="164">
        <f t="shared" si="63"/>
        <v>75000</v>
      </c>
      <c r="CR71" s="164">
        <f t="shared" si="64"/>
        <v>0</v>
      </c>
      <c r="CS71" s="164">
        <f t="shared" si="65"/>
        <v>75000</v>
      </c>
      <c r="CT71" s="164">
        <f t="shared" si="66"/>
        <v>0</v>
      </c>
      <c r="CU71" s="164">
        <f t="shared" si="67"/>
        <v>75000</v>
      </c>
      <c r="CV71" s="164">
        <f t="shared" si="68"/>
        <v>0</v>
      </c>
      <c r="CW71" s="164">
        <f t="shared" si="69"/>
        <v>75000</v>
      </c>
      <c r="CX71" s="164">
        <f t="shared" si="70"/>
        <v>0</v>
      </c>
      <c r="CY71" s="164">
        <f t="shared" si="71"/>
        <v>75000</v>
      </c>
      <c r="CZ71" s="164">
        <f t="shared" si="72"/>
        <v>0</v>
      </c>
      <c r="DA71" s="164">
        <f t="shared" si="73"/>
        <v>75000</v>
      </c>
      <c r="DB71" s="164">
        <f t="shared" si="74"/>
        <v>0</v>
      </c>
      <c r="DC71" s="164">
        <f t="shared" si="75"/>
        <v>75000</v>
      </c>
      <c r="DD71" s="164">
        <f t="shared" si="76"/>
        <v>0</v>
      </c>
      <c r="DE71" s="164">
        <f t="shared" si="77"/>
        <v>75000</v>
      </c>
      <c r="DF71" s="164">
        <f t="shared" si="78"/>
        <v>0</v>
      </c>
      <c r="DG71" s="164">
        <f t="shared" si="79"/>
        <v>75000</v>
      </c>
      <c r="DH71" s="164">
        <f t="shared" si="80"/>
        <v>0</v>
      </c>
      <c r="DI71" s="164">
        <f t="shared" si="81"/>
        <v>75000</v>
      </c>
      <c r="DJ71" s="164">
        <f t="shared" si="82"/>
        <v>0</v>
      </c>
      <c r="DK71" s="164">
        <f t="shared" si="83"/>
        <v>75000</v>
      </c>
      <c r="DL71" s="164">
        <f t="shared" si="84"/>
        <v>0</v>
      </c>
      <c r="DM71" s="164">
        <f t="shared" si="85"/>
        <v>75000</v>
      </c>
      <c r="DN71" s="164">
        <f t="shared" si="86"/>
        <v>0</v>
      </c>
      <c r="DO71" s="164">
        <f t="shared" si="87"/>
        <v>75000</v>
      </c>
      <c r="DP71" s="164">
        <f t="shared" si="88"/>
        <v>0</v>
      </c>
      <c r="DQ71" s="164">
        <f t="shared" si="89"/>
        <v>0</v>
      </c>
      <c r="DR71" s="164">
        <f t="shared" si="90"/>
        <v>0</v>
      </c>
      <c r="DS71" s="164">
        <f t="shared" si="91"/>
        <v>0</v>
      </c>
      <c r="DT71" s="164">
        <f t="shared" si="92"/>
        <v>0</v>
      </c>
      <c r="DU71" s="187">
        <f t="shared" ref="DU71:DU82" si="350">ROUND(CK71+CM71+CO71+CQ71+CS71+CU71+CW71+CY71+DA71+DC71+DE71+DG71+DI71+DK71+DM71+DO71+DQ71+DS71,0)</f>
        <v>1200000</v>
      </c>
      <c r="DV71" s="187">
        <f t="shared" ref="DV71:DV82" si="351">ROUND(CL71+CN71+CP71+CR71+CT71+CV71+CX71+CZ71+DB71+DD71+DF71+DH71+DJ71+DL71+DN71+DP71+DR71+DT71,0)</f>
        <v>0</v>
      </c>
      <c r="DW71" s="187">
        <f t="shared" ref="DW71:DW82" si="352">IFERROR(ROUND(DU71-BI71,2),0)</f>
        <v>0</v>
      </c>
      <c r="DX71" s="187">
        <f t="shared" ref="DX71:DX82" si="353">IFERROR(ROUND(DV71-BJ71,2),0)</f>
        <v>0</v>
      </c>
      <c r="DY71" s="188"/>
      <c r="EB71" s="175"/>
    </row>
    <row r="72" spans="1:132" x14ac:dyDescent="0.35">
      <c r="A72" s="29" t="s">
        <v>137</v>
      </c>
      <c r="B72" s="63" t="s">
        <v>112</v>
      </c>
      <c r="C72" s="31"/>
      <c r="D72" s="96"/>
      <c r="E72" s="31"/>
      <c r="F72" s="97"/>
      <c r="G72" s="55"/>
      <c r="H72" s="47">
        <f t="shared" si="324"/>
        <v>0</v>
      </c>
      <c r="I72" s="47">
        <f t="shared" si="325"/>
        <v>0</v>
      </c>
      <c r="J72" s="47">
        <f t="shared" si="326"/>
        <v>0</v>
      </c>
      <c r="K72" s="119"/>
      <c r="L72" s="184"/>
      <c r="M72" s="184"/>
      <c r="N72" s="184"/>
      <c r="O72" s="184"/>
      <c r="P72" s="31">
        <v>1</v>
      </c>
      <c r="Q72" s="96">
        <v>40000</v>
      </c>
      <c r="R72" s="31">
        <v>8</v>
      </c>
      <c r="S72" s="97">
        <v>1</v>
      </c>
      <c r="T72" s="55"/>
      <c r="U72" s="47">
        <f t="shared" si="327"/>
        <v>320000</v>
      </c>
      <c r="V72" s="47">
        <f t="shared" si="328"/>
        <v>320000</v>
      </c>
      <c r="W72" s="47">
        <f t="shared" si="329"/>
        <v>0</v>
      </c>
      <c r="X72" s="119"/>
      <c r="Y72" s="184"/>
      <c r="Z72" s="184"/>
      <c r="AA72" s="184"/>
      <c r="AB72" s="184"/>
      <c r="AC72" s="31">
        <v>1</v>
      </c>
      <c r="AD72" s="96">
        <v>40000</v>
      </c>
      <c r="AE72" s="31">
        <v>4</v>
      </c>
      <c r="AF72" s="97">
        <v>1</v>
      </c>
      <c r="AG72" s="55"/>
      <c r="AH72" s="47">
        <f t="shared" si="330"/>
        <v>160000</v>
      </c>
      <c r="AI72" s="47">
        <f t="shared" si="331"/>
        <v>160000</v>
      </c>
      <c r="AJ72" s="47">
        <f t="shared" si="332"/>
        <v>0</v>
      </c>
      <c r="AK72" s="119"/>
      <c r="AL72" s="184"/>
      <c r="AM72" s="184"/>
      <c r="AN72" s="184"/>
      <c r="AO72" s="184"/>
      <c r="AP72" s="31">
        <v>1</v>
      </c>
      <c r="AQ72" s="96">
        <v>40000</v>
      </c>
      <c r="AR72" s="31">
        <v>4</v>
      </c>
      <c r="AS72" s="97">
        <v>1</v>
      </c>
      <c r="AT72" s="55"/>
      <c r="AU72" s="47">
        <f t="shared" si="333"/>
        <v>160000</v>
      </c>
      <c r="AV72" s="47">
        <f t="shared" si="334"/>
        <v>160000</v>
      </c>
      <c r="AW72" s="47">
        <f t="shared" si="335"/>
        <v>0</v>
      </c>
      <c r="AX72" s="119"/>
      <c r="AY72" s="184"/>
      <c r="AZ72" s="184"/>
      <c r="BA72" s="184"/>
      <c r="BB72" s="184"/>
      <c r="BC72" s="31">
        <v>1</v>
      </c>
      <c r="BD72" s="82">
        <f t="shared" si="345"/>
        <v>40000</v>
      </c>
      <c r="BE72" s="86">
        <f t="shared" si="346"/>
        <v>16</v>
      </c>
      <c r="BF72" s="83">
        <f t="shared" si="336"/>
        <v>1</v>
      </c>
      <c r="BG72" s="83">
        <f t="shared" si="337"/>
        <v>0</v>
      </c>
      <c r="BH72" s="32">
        <f t="shared" si="347"/>
        <v>640000</v>
      </c>
      <c r="BI72" s="32">
        <f t="shared" si="338"/>
        <v>640000</v>
      </c>
      <c r="BJ72" s="32">
        <f t="shared" si="339"/>
        <v>0</v>
      </c>
      <c r="BK72" s="32">
        <f t="shared" si="340"/>
        <v>0</v>
      </c>
      <c r="BL72" s="32">
        <f t="shared" si="341"/>
        <v>0</v>
      </c>
      <c r="BM72" s="32">
        <f t="shared" si="342"/>
        <v>0</v>
      </c>
      <c r="BN72" s="32">
        <f t="shared" si="343"/>
        <v>0</v>
      </c>
      <c r="BO72" s="32">
        <f t="shared" si="344"/>
        <v>0</v>
      </c>
      <c r="BP72" s="31">
        <v>1</v>
      </c>
      <c r="BQ72" s="31">
        <v>1</v>
      </c>
      <c r="BR72" s="31">
        <v>1</v>
      </c>
      <c r="BS72" s="31">
        <v>1</v>
      </c>
      <c r="BT72" s="31">
        <v>1</v>
      </c>
      <c r="BU72" s="31">
        <v>1</v>
      </c>
      <c r="BV72" s="31">
        <v>1</v>
      </c>
      <c r="BW72" s="31">
        <v>1</v>
      </c>
      <c r="BX72" s="31">
        <v>1</v>
      </c>
      <c r="BY72" s="31">
        <v>1</v>
      </c>
      <c r="BZ72" s="31">
        <v>1</v>
      </c>
      <c r="CA72" s="31">
        <v>1</v>
      </c>
      <c r="CB72" s="31">
        <v>1</v>
      </c>
      <c r="CC72" s="31">
        <v>1</v>
      </c>
      <c r="CD72" s="31">
        <v>1</v>
      </c>
      <c r="CE72" s="31">
        <v>1</v>
      </c>
      <c r="CF72" s="164"/>
      <c r="CG72" s="164"/>
      <c r="CH72" s="186">
        <f t="shared" si="348"/>
        <v>16</v>
      </c>
      <c r="CI72" s="186">
        <f t="shared" si="349"/>
        <v>0</v>
      </c>
      <c r="CJ72" s="187"/>
      <c r="CK72" s="164">
        <f t="shared" si="57"/>
        <v>40000</v>
      </c>
      <c r="CL72" s="164">
        <f t="shared" si="58"/>
        <v>0</v>
      </c>
      <c r="CM72" s="164">
        <f t="shared" si="59"/>
        <v>40000</v>
      </c>
      <c r="CN72" s="164">
        <f t="shared" si="60"/>
        <v>0</v>
      </c>
      <c r="CO72" s="164">
        <f t="shared" si="61"/>
        <v>40000</v>
      </c>
      <c r="CP72" s="164">
        <f t="shared" si="62"/>
        <v>0</v>
      </c>
      <c r="CQ72" s="164">
        <f t="shared" si="63"/>
        <v>40000</v>
      </c>
      <c r="CR72" s="164">
        <f t="shared" si="64"/>
        <v>0</v>
      </c>
      <c r="CS72" s="164">
        <f t="shared" si="65"/>
        <v>40000</v>
      </c>
      <c r="CT72" s="164">
        <f t="shared" si="66"/>
        <v>0</v>
      </c>
      <c r="CU72" s="164">
        <f t="shared" si="67"/>
        <v>40000</v>
      </c>
      <c r="CV72" s="164">
        <f t="shared" si="68"/>
        <v>0</v>
      </c>
      <c r="CW72" s="164">
        <f t="shared" si="69"/>
        <v>40000</v>
      </c>
      <c r="CX72" s="164">
        <f t="shared" si="70"/>
        <v>0</v>
      </c>
      <c r="CY72" s="164">
        <f t="shared" si="71"/>
        <v>40000</v>
      </c>
      <c r="CZ72" s="164">
        <f t="shared" si="72"/>
        <v>0</v>
      </c>
      <c r="DA72" s="164">
        <f t="shared" si="73"/>
        <v>40000</v>
      </c>
      <c r="DB72" s="164">
        <f t="shared" si="74"/>
        <v>0</v>
      </c>
      <c r="DC72" s="164">
        <f t="shared" si="75"/>
        <v>40000</v>
      </c>
      <c r="DD72" s="164">
        <f t="shared" si="76"/>
        <v>0</v>
      </c>
      <c r="DE72" s="164">
        <f t="shared" si="77"/>
        <v>40000</v>
      </c>
      <c r="DF72" s="164">
        <f t="shared" si="78"/>
        <v>0</v>
      </c>
      <c r="DG72" s="164">
        <f t="shared" si="79"/>
        <v>40000</v>
      </c>
      <c r="DH72" s="164">
        <f t="shared" si="80"/>
        <v>0</v>
      </c>
      <c r="DI72" s="164">
        <f t="shared" si="81"/>
        <v>40000</v>
      </c>
      <c r="DJ72" s="164">
        <f t="shared" si="82"/>
        <v>0</v>
      </c>
      <c r="DK72" s="164">
        <f t="shared" si="83"/>
        <v>40000</v>
      </c>
      <c r="DL72" s="164">
        <f t="shared" si="84"/>
        <v>0</v>
      </c>
      <c r="DM72" s="164">
        <f t="shared" si="85"/>
        <v>40000</v>
      </c>
      <c r="DN72" s="164">
        <f t="shared" si="86"/>
        <v>0</v>
      </c>
      <c r="DO72" s="164">
        <f t="shared" si="87"/>
        <v>40000</v>
      </c>
      <c r="DP72" s="164">
        <f t="shared" si="88"/>
        <v>0</v>
      </c>
      <c r="DQ72" s="164">
        <f t="shared" si="89"/>
        <v>0</v>
      </c>
      <c r="DR72" s="164">
        <f t="shared" si="90"/>
        <v>0</v>
      </c>
      <c r="DS72" s="164">
        <f t="shared" si="91"/>
        <v>0</v>
      </c>
      <c r="DT72" s="164">
        <f t="shared" si="92"/>
        <v>0</v>
      </c>
      <c r="DU72" s="187">
        <f t="shared" si="350"/>
        <v>640000</v>
      </c>
      <c r="DV72" s="187">
        <f t="shared" si="351"/>
        <v>0</v>
      </c>
      <c r="DW72" s="187">
        <f t="shared" si="352"/>
        <v>0</v>
      </c>
      <c r="DX72" s="187">
        <f t="shared" si="353"/>
        <v>0</v>
      </c>
      <c r="DY72" s="188"/>
      <c r="EB72" s="175"/>
    </row>
    <row r="73" spans="1:132" x14ac:dyDescent="0.35">
      <c r="A73" s="29" t="s">
        <v>139</v>
      </c>
      <c r="B73" s="63" t="s">
        <v>114</v>
      </c>
      <c r="C73" s="31"/>
      <c r="D73" s="96"/>
      <c r="E73" s="31"/>
      <c r="F73" s="97"/>
      <c r="G73" s="55"/>
      <c r="H73" s="47">
        <f t="shared" si="324"/>
        <v>0</v>
      </c>
      <c r="I73" s="47">
        <f t="shared" si="325"/>
        <v>0</v>
      </c>
      <c r="J73" s="47">
        <f t="shared" si="326"/>
        <v>0</v>
      </c>
      <c r="K73" s="119"/>
      <c r="L73" s="184"/>
      <c r="M73" s="184"/>
      <c r="N73" s="184"/>
      <c r="O73" s="184"/>
      <c r="P73" s="31">
        <v>1</v>
      </c>
      <c r="Q73" s="96">
        <v>35000</v>
      </c>
      <c r="R73" s="31">
        <v>8</v>
      </c>
      <c r="S73" s="97">
        <v>1</v>
      </c>
      <c r="T73" s="55"/>
      <c r="U73" s="47">
        <f t="shared" si="327"/>
        <v>280000</v>
      </c>
      <c r="V73" s="47">
        <f t="shared" si="328"/>
        <v>280000</v>
      </c>
      <c r="W73" s="47">
        <f t="shared" si="329"/>
        <v>0</v>
      </c>
      <c r="X73" s="119"/>
      <c r="Y73" s="184"/>
      <c r="Z73" s="184"/>
      <c r="AA73" s="184"/>
      <c r="AB73" s="184"/>
      <c r="AC73" s="31">
        <v>1</v>
      </c>
      <c r="AD73" s="96">
        <v>35000</v>
      </c>
      <c r="AE73" s="31">
        <v>4</v>
      </c>
      <c r="AF73" s="97">
        <v>1</v>
      </c>
      <c r="AG73" s="55"/>
      <c r="AH73" s="47">
        <f t="shared" si="330"/>
        <v>140000</v>
      </c>
      <c r="AI73" s="47">
        <f t="shared" si="331"/>
        <v>140000</v>
      </c>
      <c r="AJ73" s="47">
        <f t="shared" si="332"/>
        <v>0</v>
      </c>
      <c r="AK73" s="119"/>
      <c r="AL73" s="184"/>
      <c r="AM73" s="184"/>
      <c r="AN73" s="184"/>
      <c r="AO73" s="184"/>
      <c r="AP73" s="31">
        <v>1</v>
      </c>
      <c r="AQ73" s="96">
        <v>35000</v>
      </c>
      <c r="AR73" s="31">
        <v>4</v>
      </c>
      <c r="AS73" s="97">
        <v>1</v>
      </c>
      <c r="AT73" s="55"/>
      <c r="AU73" s="47">
        <f t="shared" si="333"/>
        <v>140000</v>
      </c>
      <c r="AV73" s="47">
        <f t="shared" si="334"/>
        <v>140000</v>
      </c>
      <c r="AW73" s="47">
        <f t="shared" si="335"/>
        <v>0</v>
      </c>
      <c r="AX73" s="119"/>
      <c r="AY73" s="184"/>
      <c r="AZ73" s="184"/>
      <c r="BA73" s="184"/>
      <c r="BB73" s="184"/>
      <c r="BC73" s="31">
        <v>1</v>
      </c>
      <c r="BD73" s="82">
        <f t="shared" si="345"/>
        <v>35000</v>
      </c>
      <c r="BE73" s="86">
        <f t="shared" si="346"/>
        <v>16</v>
      </c>
      <c r="BF73" s="83">
        <f t="shared" si="336"/>
        <v>1</v>
      </c>
      <c r="BG73" s="83">
        <f t="shared" si="337"/>
        <v>0</v>
      </c>
      <c r="BH73" s="32">
        <f t="shared" si="347"/>
        <v>560000</v>
      </c>
      <c r="BI73" s="32">
        <f t="shared" si="338"/>
        <v>560000</v>
      </c>
      <c r="BJ73" s="32">
        <f t="shared" si="339"/>
        <v>0</v>
      </c>
      <c r="BK73" s="32">
        <f t="shared" si="340"/>
        <v>0</v>
      </c>
      <c r="BL73" s="32">
        <f t="shared" si="341"/>
        <v>0</v>
      </c>
      <c r="BM73" s="32">
        <f t="shared" si="342"/>
        <v>0</v>
      </c>
      <c r="BN73" s="32">
        <f t="shared" si="343"/>
        <v>0</v>
      </c>
      <c r="BO73" s="32">
        <f t="shared" si="344"/>
        <v>0</v>
      </c>
      <c r="BP73" s="31">
        <v>1</v>
      </c>
      <c r="BQ73" s="31">
        <v>1</v>
      </c>
      <c r="BR73" s="31">
        <v>1</v>
      </c>
      <c r="BS73" s="31">
        <v>1</v>
      </c>
      <c r="BT73" s="31">
        <v>1</v>
      </c>
      <c r="BU73" s="31">
        <v>1</v>
      </c>
      <c r="BV73" s="31">
        <v>1</v>
      </c>
      <c r="BW73" s="31">
        <v>1</v>
      </c>
      <c r="BX73" s="31">
        <v>1</v>
      </c>
      <c r="BY73" s="31">
        <v>1</v>
      </c>
      <c r="BZ73" s="31">
        <v>1</v>
      </c>
      <c r="CA73" s="31">
        <v>1</v>
      </c>
      <c r="CB73" s="31">
        <v>1</v>
      </c>
      <c r="CC73" s="31">
        <v>1</v>
      </c>
      <c r="CD73" s="31">
        <v>1</v>
      </c>
      <c r="CE73" s="31">
        <v>1</v>
      </c>
      <c r="CF73" s="164"/>
      <c r="CG73" s="164"/>
      <c r="CH73" s="186">
        <f t="shared" si="348"/>
        <v>16</v>
      </c>
      <c r="CI73" s="186">
        <f t="shared" si="349"/>
        <v>0</v>
      </c>
      <c r="CJ73" s="187"/>
      <c r="CK73" s="164">
        <f t="shared" si="57"/>
        <v>35000</v>
      </c>
      <c r="CL73" s="164">
        <f t="shared" si="58"/>
        <v>0</v>
      </c>
      <c r="CM73" s="164">
        <f t="shared" si="59"/>
        <v>35000</v>
      </c>
      <c r="CN73" s="164">
        <f t="shared" si="60"/>
        <v>0</v>
      </c>
      <c r="CO73" s="164">
        <f t="shared" si="61"/>
        <v>35000</v>
      </c>
      <c r="CP73" s="164">
        <f t="shared" si="62"/>
        <v>0</v>
      </c>
      <c r="CQ73" s="164">
        <f t="shared" si="63"/>
        <v>35000</v>
      </c>
      <c r="CR73" s="164">
        <f t="shared" si="64"/>
        <v>0</v>
      </c>
      <c r="CS73" s="164">
        <f t="shared" si="65"/>
        <v>35000</v>
      </c>
      <c r="CT73" s="164">
        <f t="shared" si="66"/>
        <v>0</v>
      </c>
      <c r="CU73" s="164">
        <f t="shared" si="67"/>
        <v>35000</v>
      </c>
      <c r="CV73" s="164">
        <f t="shared" si="68"/>
        <v>0</v>
      </c>
      <c r="CW73" s="164">
        <f t="shared" si="69"/>
        <v>35000</v>
      </c>
      <c r="CX73" s="164">
        <f t="shared" si="70"/>
        <v>0</v>
      </c>
      <c r="CY73" s="164">
        <f t="shared" si="71"/>
        <v>35000</v>
      </c>
      <c r="CZ73" s="164">
        <f t="shared" si="72"/>
        <v>0</v>
      </c>
      <c r="DA73" s="164">
        <f t="shared" si="73"/>
        <v>35000</v>
      </c>
      <c r="DB73" s="164">
        <f t="shared" si="74"/>
        <v>0</v>
      </c>
      <c r="DC73" s="164">
        <f t="shared" si="75"/>
        <v>35000</v>
      </c>
      <c r="DD73" s="164">
        <f t="shared" si="76"/>
        <v>0</v>
      </c>
      <c r="DE73" s="164">
        <f t="shared" si="77"/>
        <v>35000</v>
      </c>
      <c r="DF73" s="164">
        <f t="shared" si="78"/>
        <v>0</v>
      </c>
      <c r="DG73" s="164">
        <f t="shared" si="79"/>
        <v>35000</v>
      </c>
      <c r="DH73" s="164">
        <f t="shared" si="80"/>
        <v>0</v>
      </c>
      <c r="DI73" s="164">
        <f t="shared" si="81"/>
        <v>35000</v>
      </c>
      <c r="DJ73" s="164">
        <f t="shared" si="82"/>
        <v>0</v>
      </c>
      <c r="DK73" s="164">
        <f t="shared" si="83"/>
        <v>35000</v>
      </c>
      <c r="DL73" s="164">
        <f t="shared" si="84"/>
        <v>0</v>
      </c>
      <c r="DM73" s="164">
        <f t="shared" si="85"/>
        <v>35000</v>
      </c>
      <c r="DN73" s="164">
        <f t="shared" si="86"/>
        <v>0</v>
      </c>
      <c r="DO73" s="164">
        <f t="shared" si="87"/>
        <v>35000</v>
      </c>
      <c r="DP73" s="164">
        <f t="shared" si="88"/>
        <v>0</v>
      </c>
      <c r="DQ73" s="164">
        <f t="shared" si="89"/>
        <v>0</v>
      </c>
      <c r="DR73" s="164">
        <f t="shared" si="90"/>
        <v>0</v>
      </c>
      <c r="DS73" s="164">
        <f t="shared" si="91"/>
        <v>0</v>
      </c>
      <c r="DT73" s="164">
        <f t="shared" si="92"/>
        <v>0</v>
      </c>
      <c r="DU73" s="187">
        <f t="shared" si="350"/>
        <v>560000</v>
      </c>
      <c r="DV73" s="187">
        <f t="shared" si="351"/>
        <v>0</v>
      </c>
      <c r="DW73" s="187">
        <f t="shared" si="352"/>
        <v>0</v>
      </c>
      <c r="DX73" s="187">
        <f t="shared" si="353"/>
        <v>0</v>
      </c>
      <c r="DY73" s="188"/>
      <c r="EB73" s="175"/>
    </row>
    <row r="74" spans="1:132" x14ac:dyDescent="0.35">
      <c r="A74" s="29" t="s">
        <v>141</v>
      </c>
      <c r="B74" s="63" t="s">
        <v>116</v>
      </c>
      <c r="C74" s="31"/>
      <c r="D74" s="96"/>
      <c r="E74" s="31"/>
      <c r="F74" s="97"/>
      <c r="G74" s="55"/>
      <c r="H74" s="47">
        <f t="shared" si="324"/>
        <v>0</v>
      </c>
      <c r="I74" s="47">
        <f t="shared" si="325"/>
        <v>0</v>
      </c>
      <c r="J74" s="47">
        <f t="shared" si="326"/>
        <v>0</v>
      </c>
      <c r="K74" s="119"/>
      <c r="L74" s="184"/>
      <c r="M74" s="184"/>
      <c r="N74" s="184"/>
      <c r="O74" s="184"/>
      <c r="P74" s="31">
        <v>1</v>
      </c>
      <c r="Q74" s="96">
        <v>27500</v>
      </c>
      <c r="R74" s="31">
        <v>32</v>
      </c>
      <c r="S74" s="97">
        <v>1</v>
      </c>
      <c r="T74" s="55"/>
      <c r="U74" s="47">
        <f t="shared" si="327"/>
        <v>880000</v>
      </c>
      <c r="V74" s="47">
        <f t="shared" si="328"/>
        <v>880000</v>
      </c>
      <c r="W74" s="47">
        <f t="shared" si="329"/>
        <v>0</v>
      </c>
      <c r="X74" s="119"/>
      <c r="Y74" s="184"/>
      <c r="Z74" s="184"/>
      <c r="AA74" s="184"/>
      <c r="AB74" s="184"/>
      <c r="AC74" s="31">
        <v>1</v>
      </c>
      <c r="AD74" s="96">
        <v>27500</v>
      </c>
      <c r="AE74" s="31">
        <v>16</v>
      </c>
      <c r="AF74" s="97">
        <v>1</v>
      </c>
      <c r="AG74" s="55"/>
      <c r="AH74" s="47">
        <f t="shared" si="330"/>
        <v>440000</v>
      </c>
      <c r="AI74" s="47">
        <f t="shared" si="331"/>
        <v>440000</v>
      </c>
      <c r="AJ74" s="47">
        <f t="shared" si="332"/>
        <v>0</v>
      </c>
      <c r="AK74" s="119"/>
      <c r="AL74" s="184"/>
      <c r="AM74" s="184"/>
      <c r="AN74" s="184"/>
      <c r="AO74" s="184"/>
      <c r="AP74" s="31">
        <v>1</v>
      </c>
      <c r="AQ74" s="96">
        <v>27500</v>
      </c>
      <c r="AR74" s="31">
        <v>16</v>
      </c>
      <c r="AS74" s="97">
        <v>1</v>
      </c>
      <c r="AT74" s="55"/>
      <c r="AU74" s="47">
        <f t="shared" si="333"/>
        <v>440000</v>
      </c>
      <c r="AV74" s="47">
        <f t="shared" si="334"/>
        <v>440000</v>
      </c>
      <c r="AW74" s="47">
        <f t="shared" si="335"/>
        <v>0</v>
      </c>
      <c r="AX74" s="119"/>
      <c r="AY74" s="184"/>
      <c r="AZ74" s="184"/>
      <c r="BA74" s="184"/>
      <c r="BB74" s="184"/>
      <c r="BC74" s="31">
        <v>1</v>
      </c>
      <c r="BD74" s="82">
        <f t="shared" si="345"/>
        <v>27500</v>
      </c>
      <c r="BE74" s="86">
        <f t="shared" si="346"/>
        <v>64</v>
      </c>
      <c r="BF74" s="83">
        <f t="shared" si="336"/>
        <v>1</v>
      </c>
      <c r="BG74" s="83">
        <f t="shared" si="337"/>
        <v>0</v>
      </c>
      <c r="BH74" s="32">
        <f t="shared" si="347"/>
        <v>1760000</v>
      </c>
      <c r="BI74" s="32">
        <f t="shared" si="338"/>
        <v>1760000</v>
      </c>
      <c r="BJ74" s="32">
        <f t="shared" si="339"/>
        <v>0</v>
      </c>
      <c r="BK74" s="32">
        <f t="shared" si="340"/>
        <v>0</v>
      </c>
      <c r="BL74" s="32">
        <f t="shared" si="341"/>
        <v>0</v>
      </c>
      <c r="BM74" s="32">
        <f t="shared" si="342"/>
        <v>0</v>
      </c>
      <c r="BN74" s="32">
        <f t="shared" si="343"/>
        <v>0</v>
      </c>
      <c r="BO74" s="32">
        <f t="shared" si="344"/>
        <v>0</v>
      </c>
      <c r="BP74" s="31">
        <v>4</v>
      </c>
      <c r="BQ74" s="31">
        <v>4</v>
      </c>
      <c r="BR74" s="31">
        <v>4</v>
      </c>
      <c r="BS74" s="31">
        <v>4</v>
      </c>
      <c r="BT74" s="31">
        <v>4</v>
      </c>
      <c r="BU74" s="31">
        <v>4</v>
      </c>
      <c r="BV74" s="31">
        <v>4</v>
      </c>
      <c r="BW74" s="31">
        <v>4</v>
      </c>
      <c r="BX74" s="31">
        <v>4</v>
      </c>
      <c r="BY74" s="31">
        <v>4</v>
      </c>
      <c r="BZ74" s="31">
        <v>4</v>
      </c>
      <c r="CA74" s="31">
        <v>4</v>
      </c>
      <c r="CB74" s="31">
        <v>4</v>
      </c>
      <c r="CC74" s="31">
        <v>4</v>
      </c>
      <c r="CD74" s="31">
        <v>4</v>
      </c>
      <c r="CE74" s="31">
        <v>4</v>
      </c>
      <c r="CF74" s="164"/>
      <c r="CG74" s="164"/>
      <c r="CH74" s="186">
        <f t="shared" si="348"/>
        <v>64</v>
      </c>
      <c r="CI74" s="186">
        <f t="shared" si="349"/>
        <v>0</v>
      </c>
      <c r="CJ74" s="187"/>
      <c r="CK74" s="164">
        <f t="shared" si="57"/>
        <v>110000</v>
      </c>
      <c r="CL74" s="164">
        <f t="shared" si="58"/>
        <v>0</v>
      </c>
      <c r="CM74" s="164">
        <f t="shared" si="59"/>
        <v>110000</v>
      </c>
      <c r="CN74" s="164">
        <f t="shared" si="60"/>
        <v>0</v>
      </c>
      <c r="CO74" s="164">
        <f t="shared" si="61"/>
        <v>110000</v>
      </c>
      <c r="CP74" s="164">
        <f t="shared" si="62"/>
        <v>0</v>
      </c>
      <c r="CQ74" s="164">
        <f t="shared" si="63"/>
        <v>110000</v>
      </c>
      <c r="CR74" s="164">
        <f t="shared" si="64"/>
        <v>0</v>
      </c>
      <c r="CS74" s="164">
        <f t="shared" si="65"/>
        <v>110000</v>
      </c>
      <c r="CT74" s="164">
        <f t="shared" si="66"/>
        <v>0</v>
      </c>
      <c r="CU74" s="164">
        <f t="shared" si="67"/>
        <v>110000</v>
      </c>
      <c r="CV74" s="164">
        <f t="shared" si="68"/>
        <v>0</v>
      </c>
      <c r="CW74" s="164">
        <f t="shared" si="69"/>
        <v>110000</v>
      </c>
      <c r="CX74" s="164">
        <f t="shared" si="70"/>
        <v>0</v>
      </c>
      <c r="CY74" s="164">
        <f t="shared" si="71"/>
        <v>110000</v>
      </c>
      <c r="CZ74" s="164">
        <f t="shared" si="72"/>
        <v>0</v>
      </c>
      <c r="DA74" s="164">
        <f t="shared" si="73"/>
        <v>110000</v>
      </c>
      <c r="DB74" s="164">
        <f t="shared" si="74"/>
        <v>0</v>
      </c>
      <c r="DC74" s="164">
        <f t="shared" si="75"/>
        <v>110000</v>
      </c>
      <c r="DD74" s="164">
        <f t="shared" si="76"/>
        <v>0</v>
      </c>
      <c r="DE74" s="164">
        <f t="shared" si="77"/>
        <v>110000</v>
      </c>
      <c r="DF74" s="164">
        <f t="shared" si="78"/>
        <v>0</v>
      </c>
      <c r="DG74" s="164">
        <f t="shared" si="79"/>
        <v>110000</v>
      </c>
      <c r="DH74" s="164">
        <f t="shared" si="80"/>
        <v>0</v>
      </c>
      <c r="DI74" s="164">
        <f t="shared" si="81"/>
        <v>110000</v>
      </c>
      <c r="DJ74" s="164">
        <f t="shared" si="82"/>
        <v>0</v>
      </c>
      <c r="DK74" s="164">
        <f t="shared" si="83"/>
        <v>110000</v>
      </c>
      <c r="DL74" s="164">
        <f t="shared" si="84"/>
        <v>0</v>
      </c>
      <c r="DM74" s="164">
        <f t="shared" si="85"/>
        <v>110000</v>
      </c>
      <c r="DN74" s="164">
        <f t="shared" si="86"/>
        <v>0</v>
      </c>
      <c r="DO74" s="164">
        <f t="shared" si="87"/>
        <v>110000</v>
      </c>
      <c r="DP74" s="164">
        <f t="shared" si="88"/>
        <v>0</v>
      </c>
      <c r="DQ74" s="164">
        <f t="shared" si="89"/>
        <v>0</v>
      </c>
      <c r="DR74" s="164">
        <f t="shared" si="90"/>
        <v>0</v>
      </c>
      <c r="DS74" s="164">
        <f t="shared" si="91"/>
        <v>0</v>
      </c>
      <c r="DT74" s="164">
        <f t="shared" si="92"/>
        <v>0</v>
      </c>
      <c r="DU74" s="187">
        <f t="shared" si="350"/>
        <v>1760000</v>
      </c>
      <c r="DV74" s="187">
        <f t="shared" si="351"/>
        <v>0</v>
      </c>
      <c r="DW74" s="187">
        <f t="shared" si="352"/>
        <v>0</v>
      </c>
      <c r="DX74" s="187">
        <f t="shared" si="353"/>
        <v>0</v>
      </c>
      <c r="DY74" s="188"/>
      <c r="EB74" s="175"/>
    </row>
    <row r="75" spans="1:132" x14ac:dyDescent="0.35">
      <c r="A75" s="29" t="s">
        <v>143</v>
      </c>
      <c r="B75" s="63" t="s">
        <v>118</v>
      </c>
      <c r="C75" s="31"/>
      <c r="D75" s="96"/>
      <c r="E75" s="31"/>
      <c r="F75" s="97"/>
      <c r="G75" s="55"/>
      <c r="H75" s="47">
        <f t="shared" si="324"/>
        <v>0</v>
      </c>
      <c r="I75" s="47">
        <f t="shared" si="325"/>
        <v>0</v>
      </c>
      <c r="J75" s="47">
        <f t="shared" si="326"/>
        <v>0</v>
      </c>
      <c r="K75" s="119"/>
      <c r="L75" s="184"/>
      <c r="M75" s="184"/>
      <c r="N75" s="184"/>
      <c r="O75" s="184"/>
      <c r="P75" s="31">
        <v>1</v>
      </c>
      <c r="Q75" s="96">
        <v>10000</v>
      </c>
      <c r="R75" s="31">
        <v>8</v>
      </c>
      <c r="S75" s="97">
        <v>1</v>
      </c>
      <c r="T75" s="55"/>
      <c r="U75" s="47">
        <f t="shared" si="327"/>
        <v>80000</v>
      </c>
      <c r="V75" s="47">
        <f t="shared" si="328"/>
        <v>80000</v>
      </c>
      <c r="W75" s="47">
        <f t="shared" si="329"/>
        <v>0</v>
      </c>
      <c r="X75" s="119"/>
      <c r="Y75" s="184"/>
      <c r="Z75" s="184"/>
      <c r="AA75" s="184"/>
      <c r="AB75" s="184"/>
      <c r="AC75" s="31">
        <v>1</v>
      </c>
      <c r="AD75" s="96">
        <v>10000</v>
      </c>
      <c r="AE75" s="31">
        <v>4</v>
      </c>
      <c r="AF75" s="97">
        <v>1</v>
      </c>
      <c r="AG75" s="55"/>
      <c r="AH75" s="47">
        <f t="shared" si="330"/>
        <v>40000</v>
      </c>
      <c r="AI75" s="47">
        <f t="shared" si="331"/>
        <v>40000</v>
      </c>
      <c r="AJ75" s="47">
        <f t="shared" si="332"/>
        <v>0</v>
      </c>
      <c r="AK75" s="119"/>
      <c r="AL75" s="184"/>
      <c r="AM75" s="184"/>
      <c r="AN75" s="184"/>
      <c r="AO75" s="184"/>
      <c r="AP75" s="31">
        <v>1</v>
      </c>
      <c r="AQ75" s="96">
        <v>10000</v>
      </c>
      <c r="AR75" s="31">
        <v>4</v>
      </c>
      <c r="AS75" s="97">
        <v>1</v>
      </c>
      <c r="AT75" s="55"/>
      <c r="AU75" s="47">
        <f t="shared" si="333"/>
        <v>40000</v>
      </c>
      <c r="AV75" s="47">
        <f t="shared" si="334"/>
        <v>40000</v>
      </c>
      <c r="AW75" s="47">
        <f t="shared" si="335"/>
        <v>0</v>
      </c>
      <c r="AX75" s="119"/>
      <c r="AY75" s="184"/>
      <c r="AZ75" s="184"/>
      <c r="BA75" s="184"/>
      <c r="BB75" s="184"/>
      <c r="BC75" s="31">
        <v>1</v>
      </c>
      <c r="BD75" s="82">
        <f t="shared" si="345"/>
        <v>10000</v>
      </c>
      <c r="BE75" s="86">
        <f t="shared" si="346"/>
        <v>16</v>
      </c>
      <c r="BF75" s="83">
        <f t="shared" si="336"/>
        <v>1</v>
      </c>
      <c r="BG75" s="83">
        <f t="shared" si="337"/>
        <v>0</v>
      </c>
      <c r="BH75" s="32">
        <f t="shared" si="347"/>
        <v>160000</v>
      </c>
      <c r="BI75" s="32">
        <f t="shared" si="338"/>
        <v>160000</v>
      </c>
      <c r="BJ75" s="32">
        <f t="shared" si="339"/>
        <v>0</v>
      </c>
      <c r="BK75" s="32">
        <f t="shared" si="340"/>
        <v>0</v>
      </c>
      <c r="BL75" s="32">
        <f t="shared" si="341"/>
        <v>0</v>
      </c>
      <c r="BM75" s="32">
        <f t="shared" si="342"/>
        <v>0</v>
      </c>
      <c r="BN75" s="32">
        <f t="shared" si="343"/>
        <v>0</v>
      </c>
      <c r="BO75" s="32">
        <f t="shared" si="344"/>
        <v>0</v>
      </c>
      <c r="BP75" s="31">
        <v>1</v>
      </c>
      <c r="BQ75" s="31">
        <v>1</v>
      </c>
      <c r="BR75" s="31">
        <v>1</v>
      </c>
      <c r="BS75" s="31">
        <v>1</v>
      </c>
      <c r="BT75" s="31">
        <v>1</v>
      </c>
      <c r="BU75" s="31">
        <v>1</v>
      </c>
      <c r="BV75" s="31">
        <v>1</v>
      </c>
      <c r="BW75" s="31">
        <v>1</v>
      </c>
      <c r="BX75" s="31">
        <v>1</v>
      </c>
      <c r="BY75" s="31">
        <v>1</v>
      </c>
      <c r="BZ75" s="31">
        <v>1</v>
      </c>
      <c r="CA75" s="31">
        <v>1</v>
      </c>
      <c r="CB75" s="31">
        <v>1</v>
      </c>
      <c r="CC75" s="31">
        <v>1</v>
      </c>
      <c r="CD75" s="31">
        <v>1</v>
      </c>
      <c r="CE75" s="31">
        <v>1</v>
      </c>
      <c r="CF75" s="164"/>
      <c r="CG75" s="164"/>
      <c r="CH75" s="186">
        <f t="shared" si="348"/>
        <v>16</v>
      </c>
      <c r="CI75" s="186">
        <f t="shared" si="349"/>
        <v>0</v>
      </c>
      <c r="CJ75" s="187"/>
      <c r="CK75" s="164">
        <f t="shared" si="57"/>
        <v>10000</v>
      </c>
      <c r="CL75" s="164">
        <f t="shared" si="58"/>
        <v>0</v>
      </c>
      <c r="CM75" s="164">
        <f t="shared" si="59"/>
        <v>10000</v>
      </c>
      <c r="CN75" s="164">
        <f t="shared" si="60"/>
        <v>0</v>
      </c>
      <c r="CO75" s="164">
        <f t="shared" si="61"/>
        <v>10000</v>
      </c>
      <c r="CP75" s="164">
        <f t="shared" si="62"/>
        <v>0</v>
      </c>
      <c r="CQ75" s="164">
        <f t="shared" si="63"/>
        <v>10000</v>
      </c>
      <c r="CR75" s="164">
        <f t="shared" si="64"/>
        <v>0</v>
      </c>
      <c r="CS75" s="164">
        <f t="shared" si="65"/>
        <v>10000</v>
      </c>
      <c r="CT75" s="164">
        <f t="shared" si="66"/>
        <v>0</v>
      </c>
      <c r="CU75" s="164">
        <f t="shared" si="67"/>
        <v>10000</v>
      </c>
      <c r="CV75" s="164">
        <f t="shared" si="68"/>
        <v>0</v>
      </c>
      <c r="CW75" s="164">
        <f t="shared" si="69"/>
        <v>10000</v>
      </c>
      <c r="CX75" s="164">
        <f t="shared" si="70"/>
        <v>0</v>
      </c>
      <c r="CY75" s="164">
        <f t="shared" si="71"/>
        <v>10000</v>
      </c>
      <c r="CZ75" s="164">
        <f t="shared" si="72"/>
        <v>0</v>
      </c>
      <c r="DA75" s="164">
        <f t="shared" si="73"/>
        <v>10000</v>
      </c>
      <c r="DB75" s="164">
        <f t="shared" si="74"/>
        <v>0</v>
      </c>
      <c r="DC75" s="164">
        <f t="shared" si="75"/>
        <v>10000</v>
      </c>
      <c r="DD75" s="164">
        <f t="shared" si="76"/>
        <v>0</v>
      </c>
      <c r="DE75" s="164">
        <f t="shared" si="77"/>
        <v>10000</v>
      </c>
      <c r="DF75" s="164">
        <f t="shared" si="78"/>
        <v>0</v>
      </c>
      <c r="DG75" s="164">
        <f t="shared" si="79"/>
        <v>10000</v>
      </c>
      <c r="DH75" s="164">
        <f t="shared" si="80"/>
        <v>0</v>
      </c>
      <c r="DI75" s="164">
        <f t="shared" si="81"/>
        <v>10000</v>
      </c>
      <c r="DJ75" s="164">
        <f t="shared" si="82"/>
        <v>0</v>
      </c>
      <c r="DK75" s="164">
        <f t="shared" si="83"/>
        <v>10000</v>
      </c>
      <c r="DL75" s="164">
        <f t="shared" si="84"/>
        <v>0</v>
      </c>
      <c r="DM75" s="164">
        <f t="shared" si="85"/>
        <v>10000</v>
      </c>
      <c r="DN75" s="164">
        <f t="shared" si="86"/>
        <v>0</v>
      </c>
      <c r="DO75" s="164">
        <f t="shared" si="87"/>
        <v>10000</v>
      </c>
      <c r="DP75" s="164">
        <f t="shared" si="88"/>
        <v>0</v>
      </c>
      <c r="DQ75" s="164">
        <f t="shared" si="89"/>
        <v>0</v>
      </c>
      <c r="DR75" s="164">
        <f t="shared" si="90"/>
        <v>0</v>
      </c>
      <c r="DS75" s="164">
        <f t="shared" si="91"/>
        <v>0</v>
      </c>
      <c r="DT75" s="164">
        <f t="shared" si="92"/>
        <v>0</v>
      </c>
      <c r="DU75" s="187">
        <f t="shared" si="350"/>
        <v>160000</v>
      </c>
      <c r="DV75" s="187">
        <f t="shared" si="351"/>
        <v>0</v>
      </c>
      <c r="DW75" s="187">
        <f t="shared" si="352"/>
        <v>0</v>
      </c>
      <c r="DX75" s="187">
        <f t="shared" si="353"/>
        <v>0</v>
      </c>
      <c r="DY75" s="188"/>
      <c r="EB75" s="175"/>
    </row>
    <row r="76" spans="1:132" x14ac:dyDescent="0.35">
      <c r="A76" s="29" t="s">
        <v>145</v>
      </c>
      <c r="B76" s="63" t="s">
        <v>120</v>
      </c>
      <c r="C76" s="31"/>
      <c r="D76" s="96"/>
      <c r="E76" s="31"/>
      <c r="F76" s="97"/>
      <c r="G76" s="55"/>
      <c r="H76" s="47">
        <f t="shared" si="324"/>
        <v>0</v>
      </c>
      <c r="I76" s="47">
        <f t="shared" si="325"/>
        <v>0</v>
      </c>
      <c r="J76" s="47">
        <f t="shared" si="326"/>
        <v>0</v>
      </c>
      <c r="K76" s="119"/>
      <c r="L76" s="184"/>
      <c r="M76" s="184"/>
      <c r="N76" s="184"/>
      <c r="O76" s="184"/>
      <c r="P76" s="31"/>
      <c r="Q76" s="96"/>
      <c r="R76" s="31"/>
      <c r="S76" s="97"/>
      <c r="T76" s="55"/>
      <c r="U76" s="47">
        <f t="shared" si="327"/>
        <v>0</v>
      </c>
      <c r="V76" s="47">
        <f t="shared" si="328"/>
        <v>0</v>
      </c>
      <c r="W76" s="47">
        <f t="shared" si="329"/>
        <v>0</v>
      </c>
      <c r="X76" s="119"/>
      <c r="Y76" s="184"/>
      <c r="Z76" s="184"/>
      <c r="AA76" s="184"/>
      <c r="AB76" s="184"/>
      <c r="AC76" s="31"/>
      <c r="AD76" s="96"/>
      <c r="AE76" s="31"/>
      <c r="AF76" s="97"/>
      <c r="AG76" s="55"/>
      <c r="AH76" s="47">
        <f t="shared" si="330"/>
        <v>0</v>
      </c>
      <c r="AI76" s="47">
        <f t="shared" si="331"/>
        <v>0</v>
      </c>
      <c r="AJ76" s="47">
        <f t="shared" si="332"/>
        <v>0</v>
      </c>
      <c r="AK76" s="119"/>
      <c r="AL76" s="184"/>
      <c r="AM76" s="184"/>
      <c r="AN76" s="184"/>
      <c r="AO76" s="184"/>
      <c r="AP76" s="31"/>
      <c r="AQ76" s="96"/>
      <c r="AR76" s="31"/>
      <c r="AS76" s="97"/>
      <c r="AT76" s="55"/>
      <c r="AU76" s="47">
        <f t="shared" si="333"/>
        <v>0</v>
      </c>
      <c r="AV76" s="47">
        <f t="shared" si="334"/>
        <v>0</v>
      </c>
      <c r="AW76" s="47">
        <f t="shared" si="335"/>
        <v>0</v>
      </c>
      <c r="AX76" s="119"/>
      <c r="AY76" s="184"/>
      <c r="AZ76" s="184"/>
      <c r="BA76" s="184"/>
      <c r="BB76" s="184"/>
      <c r="BC76" s="31"/>
      <c r="BD76" s="82">
        <f t="shared" si="345"/>
        <v>0</v>
      </c>
      <c r="BE76" s="86">
        <f t="shared" si="346"/>
        <v>0</v>
      </c>
      <c r="BF76" s="83">
        <f t="shared" si="336"/>
        <v>0</v>
      </c>
      <c r="BG76" s="83">
        <f t="shared" si="337"/>
        <v>0</v>
      </c>
      <c r="BH76" s="32">
        <f t="shared" si="347"/>
        <v>0</v>
      </c>
      <c r="BI76" s="32">
        <f t="shared" si="338"/>
        <v>0</v>
      </c>
      <c r="BJ76" s="32">
        <f t="shared" si="339"/>
        <v>0</v>
      </c>
      <c r="BK76" s="32">
        <f t="shared" si="340"/>
        <v>0</v>
      </c>
      <c r="BL76" s="32">
        <f t="shared" si="341"/>
        <v>0</v>
      </c>
      <c r="BM76" s="32">
        <f t="shared" si="342"/>
        <v>0</v>
      </c>
      <c r="BN76" s="32">
        <f t="shared" si="343"/>
        <v>0</v>
      </c>
      <c r="BO76" s="32">
        <f t="shared" si="344"/>
        <v>0</v>
      </c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164"/>
      <c r="CG76" s="164"/>
      <c r="CH76" s="186">
        <f t="shared" si="348"/>
        <v>0</v>
      </c>
      <c r="CI76" s="186">
        <f t="shared" si="349"/>
        <v>0</v>
      </c>
      <c r="CJ76" s="187"/>
      <c r="CK76" s="164">
        <f t="shared" si="57"/>
        <v>0</v>
      </c>
      <c r="CL76" s="164">
        <f t="shared" si="58"/>
        <v>0</v>
      </c>
      <c r="CM76" s="164">
        <f t="shared" si="59"/>
        <v>0</v>
      </c>
      <c r="CN76" s="164">
        <f t="shared" si="60"/>
        <v>0</v>
      </c>
      <c r="CO76" s="164">
        <f t="shared" si="61"/>
        <v>0</v>
      </c>
      <c r="CP76" s="164">
        <f t="shared" si="62"/>
        <v>0</v>
      </c>
      <c r="CQ76" s="164">
        <f t="shared" si="63"/>
        <v>0</v>
      </c>
      <c r="CR76" s="164">
        <f t="shared" si="64"/>
        <v>0</v>
      </c>
      <c r="CS76" s="164">
        <f t="shared" si="65"/>
        <v>0</v>
      </c>
      <c r="CT76" s="164">
        <f t="shared" si="66"/>
        <v>0</v>
      </c>
      <c r="CU76" s="164">
        <f t="shared" si="67"/>
        <v>0</v>
      </c>
      <c r="CV76" s="164">
        <f t="shared" si="68"/>
        <v>0</v>
      </c>
      <c r="CW76" s="164">
        <f t="shared" si="69"/>
        <v>0</v>
      </c>
      <c r="CX76" s="164">
        <f t="shared" si="70"/>
        <v>0</v>
      </c>
      <c r="CY76" s="164">
        <f t="shared" si="71"/>
        <v>0</v>
      </c>
      <c r="CZ76" s="164">
        <f t="shared" si="72"/>
        <v>0</v>
      </c>
      <c r="DA76" s="164">
        <f t="shared" si="73"/>
        <v>0</v>
      </c>
      <c r="DB76" s="164">
        <f t="shared" si="74"/>
        <v>0</v>
      </c>
      <c r="DC76" s="164">
        <f t="shared" si="75"/>
        <v>0</v>
      </c>
      <c r="DD76" s="164">
        <f t="shared" si="76"/>
        <v>0</v>
      </c>
      <c r="DE76" s="164">
        <f t="shared" si="77"/>
        <v>0</v>
      </c>
      <c r="DF76" s="164">
        <f t="shared" si="78"/>
        <v>0</v>
      </c>
      <c r="DG76" s="164">
        <f t="shared" si="79"/>
        <v>0</v>
      </c>
      <c r="DH76" s="164">
        <f t="shared" si="80"/>
        <v>0</v>
      </c>
      <c r="DI76" s="164">
        <f t="shared" si="81"/>
        <v>0</v>
      </c>
      <c r="DJ76" s="164">
        <f t="shared" si="82"/>
        <v>0</v>
      </c>
      <c r="DK76" s="164">
        <f t="shared" si="83"/>
        <v>0</v>
      </c>
      <c r="DL76" s="164">
        <f t="shared" si="84"/>
        <v>0</v>
      </c>
      <c r="DM76" s="164">
        <f t="shared" si="85"/>
        <v>0</v>
      </c>
      <c r="DN76" s="164">
        <f t="shared" si="86"/>
        <v>0</v>
      </c>
      <c r="DO76" s="164">
        <f t="shared" si="87"/>
        <v>0</v>
      </c>
      <c r="DP76" s="164">
        <f t="shared" si="88"/>
        <v>0</v>
      </c>
      <c r="DQ76" s="164">
        <f t="shared" si="89"/>
        <v>0</v>
      </c>
      <c r="DR76" s="164">
        <f t="shared" si="90"/>
        <v>0</v>
      </c>
      <c r="DS76" s="164">
        <f t="shared" si="91"/>
        <v>0</v>
      </c>
      <c r="DT76" s="164">
        <f t="shared" si="92"/>
        <v>0</v>
      </c>
      <c r="DU76" s="187">
        <f t="shared" si="350"/>
        <v>0</v>
      </c>
      <c r="DV76" s="187">
        <f t="shared" si="351"/>
        <v>0</v>
      </c>
      <c r="DW76" s="187">
        <f t="shared" si="352"/>
        <v>0</v>
      </c>
      <c r="DX76" s="187">
        <f t="shared" si="353"/>
        <v>0</v>
      </c>
      <c r="DY76" s="188"/>
      <c r="EB76" s="175"/>
    </row>
    <row r="77" spans="1:132" x14ac:dyDescent="0.35">
      <c r="A77" s="29" t="s">
        <v>146</v>
      </c>
      <c r="B77" s="63" t="s">
        <v>122</v>
      </c>
      <c r="C77" s="31"/>
      <c r="D77" s="96"/>
      <c r="E77" s="53"/>
      <c r="F77" s="97"/>
      <c r="G77" s="98"/>
      <c r="H77" s="47">
        <f t="shared" si="324"/>
        <v>0</v>
      </c>
      <c r="I77" s="47">
        <f t="shared" si="325"/>
        <v>0</v>
      </c>
      <c r="J77" s="47">
        <f t="shared" si="326"/>
        <v>0</v>
      </c>
      <c r="K77" s="119"/>
      <c r="L77" s="184"/>
      <c r="M77" s="184"/>
      <c r="N77" s="184"/>
      <c r="O77" s="184"/>
      <c r="P77" s="31"/>
      <c r="Q77" s="96"/>
      <c r="R77" s="53"/>
      <c r="S77" s="97"/>
      <c r="T77" s="98"/>
      <c r="U77" s="47">
        <f t="shared" si="327"/>
        <v>0</v>
      </c>
      <c r="V77" s="47">
        <f t="shared" si="328"/>
        <v>0</v>
      </c>
      <c r="W77" s="47">
        <f t="shared" si="329"/>
        <v>0</v>
      </c>
      <c r="X77" s="119"/>
      <c r="Y77" s="184"/>
      <c r="Z77" s="184"/>
      <c r="AA77" s="184"/>
      <c r="AB77" s="184"/>
      <c r="AC77" s="31"/>
      <c r="AD77" s="96"/>
      <c r="AE77" s="53"/>
      <c r="AF77" s="97"/>
      <c r="AG77" s="98"/>
      <c r="AH77" s="47">
        <f t="shared" si="330"/>
        <v>0</v>
      </c>
      <c r="AI77" s="47">
        <f t="shared" si="331"/>
        <v>0</v>
      </c>
      <c r="AJ77" s="47">
        <f t="shared" si="332"/>
        <v>0</v>
      </c>
      <c r="AK77" s="119"/>
      <c r="AL77" s="184"/>
      <c r="AM77" s="184"/>
      <c r="AN77" s="184"/>
      <c r="AO77" s="184"/>
      <c r="AP77" s="31"/>
      <c r="AQ77" s="96"/>
      <c r="AR77" s="53"/>
      <c r="AS77" s="97"/>
      <c r="AT77" s="98"/>
      <c r="AU77" s="47">
        <f t="shared" si="333"/>
        <v>0</v>
      </c>
      <c r="AV77" s="47">
        <f t="shared" si="334"/>
        <v>0</v>
      </c>
      <c r="AW77" s="47">
        <f t="shared" si="335"/>
        <v>0</v>
      </c>
      <c r="AX77" s="119"/>
      <c r="AY77" s="184"/>
      <c r="AZ77" s="184"/>
      <c r="BA77" s="184"/>
      <c r="BB77" s="184"/>
      <c r="BC77" s="31"/>
      <c r="BD77" s="82">
        <f t="shared" si="345"/>
        <v>0</v>
      </c>
      <c r="BE77" s="86">
        <f t="shared" si="346"/>
        <v>0</v>
      </c>
      <c r="BF77" s="83">
        <f t="shared" si="336"/>
        <v>0</v>
      </c>
      <c r="BG77" s="83">
        <f t="shared" si="337"/>
        <v>0</v>
      </c>
      <c r="BH77" s="32">
        <f t="shared" si="347"/>
        <v>0</v>
      </c>
      <c r="BI77" s="32">
        <f t="shared" si="338"/>
        <v>0</v>
      </c>
      <c r="BJ77" s="32">
        <f t="shared" si="339"/>
        <v>0</v>
      </c>
      <c r="BK77" s="32">
        <f t="shared" si="340"/>
        <v>0</v>
      </c>
      <c r="BL77" s="32">
        <f t="shared" si="341"/>
        <v>0</v>
      </c>
      <c r="BM77" s="32">
        <f t="shared" si="342"/>
        <v>0</v>
      </c>
      <c r="BN77" s="32">
        <f t="shared" si="343"/>
        <v>0</v>
      </c>
      <c r="BO77" s="32">
        <f t="shared" si="344"/>
        <v>0</v>
      </c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164"/>
      <c r="CG77" s="164"/>
      <c r="CH77" s="186">
        <f t="shared" si="348"/>
        <v>0</v>
      </c>
      <c r="CI77" s="186">
        <f t="shared" si="349"/>
        <v>0</v>
      </c>
      <c r="CJ77" s="187"/>
      <c r="CK77" s="164">
        <f t="shared" si="57"/>
        <v>0</v>
      </c>
      <c r="CL77" s="164">
        <f t="shared" si="58"/>
        <v>0</v>
      </c>
      <c r="CM77" s="164">
        <f t="shared" si="59"/>
        <v>0</v>
      </c>
      <c r="CN77" s="164">
        <f t="shared" si="60"/>
        <v>0</v>
      </c>
      <c r="CO77" s="164">
        <f t="shared" si="61"/>
        <v>0</v>
      </c>
      <c r="CP77" s="164">
        <f t="shared" si="62"/>
        <v>0</v>
      </c>
      <c r="CQ77" s="164">
        <f t="shared" si="63"/>
        <v>0</v>
      </c>
      <c r="CR77" s="164">
        <f t="shared" si="64"/>
        <v>0</v>
      </c>
      <c r="CS77" s="164">
        <f t="shared" si="65"/>
        <v>0</v>
      </c>
      <c r="CT77" s="164">
        <f t="shared" si="66"/>
        <v>0</v>
      </c>
      <c r="CU77" s="164">
        <f t="shared" si="67"/>
        <v>0</v>
      </c>
      <c r="CV77" s="164">
        <f t="shared" si="68"/>
        <v>0</v>
      </c>
      <c r="CW77" s="164">
        <f t="shared" si="69"/>
        <v>0</v>
      </c>
      <c r="CX77" s="164">
        <f t="shared" si="70"/>
        <v>0</v>
      </c>
      <c r="CY77" s="164">
        <f t="shared" si="71"/>
        <v>0</v>
      </c>
      <c r="CZ77" s="164">
        <f t="shared" si="72"/>
        <v>0</v>
      </c>
      <c r="DA77" s="164">
        <f t="shared" si="73"/>
        <v>0</v>
      </c>
      <c r="DB77" s="164">
        <f t="shared" si="74"/>
        <v>0</v>
      </c>
      <c r="DC77" s="164">
        <f t="shared" si="75"/>
        <v>0</v>
      </c>
      <c r="DD77" s="164">
        <f t="shared" si="76"/>
        <v>0</v>
      </c>
      <c r="DE77" s="164">
        <f t="shared" si="77"/>
        <v>0</v>
      </c>
      <c r="DF77" s="164">
        <f t="shared" si="78"/>
        <v>0</v>
      </c>
      <c r="DG77" s="164">
        <f t="shared" si="79"/>
        <v>0</v>
      </c>
      <c r="DH77" s="164">
        <f t="shared" si="80"/>
        <v>0</v>
      </c>
      <c r="DI77" s="164">
        <f t="shared" si="81"/>
        <v>0</v>
      </c>
      <c r="DJ77" s="164">
        <f t="shared" si="82"/>
        <v>0</v>
      </c>
      <c r="DK77" s="164">
        <f t="shared" si="83"/>
        <v>0</v>
      </c>
      <c r="DL77" s="164">
        <f t="shared" si="84"/>
        <v>0</v>
      </c>
      <c r="DM77" s="164">
        <f t="shared" si="85"/>
        <v>0</v>
      </c>
      <c r="DN77" s="164">
        <f t="shared" si="86"/>
        <v>0</v>
      </c>
      <c r="DO77" s="164">
        <f t="shared" si="87"/>
        <v>0</v>
      </c>
      <c r="DP77" s="164">
        <f t="shared" si="88"/>
        <v>0</v>
      </c>
      <c r="DQ77" s="164">
        <f t="shared" si="89"/>
        <v>0</v>
      </c>
      <c r="DR77" s="164">
        <f t="shared" si="90"/>
        <v>0</v>
      </c>
      <c r="DS77" s="164">
        <f t="shared" si="91"/>
        <v>0</v>
      </c>
      <c r="DT77" s="164">
        <f t="shared" si="92"/>
        <v>0</v>
      </c>
      <c r="DU77" s="187">
        <f t="shared" si="350"/>
        <v>0</v>
      </c>
      <c r="DV77" s="187">
        <f t="shared" si="351"/>
        <v>0</v>
      </c>
      <c r="DW77" s="187">
        <f t="shared" si="352"/>
        <v>0</v>
      </c>
      <c r="DX77" s="187">
        <f t="shared" si="353"/>
        <v>0</v>
      </c>
      <c r="DY77" s="188"/>
      <c r="EB77" s="175"/>
    </row>
    <row r="78" spans="1:132" x14ac:dyDescent="0.35">
      <c r="A78" s="29" t="s">
        <v>147</v>
      </c>
      <c r="B78" s="63" t="s">
        <v>124</v>
      </c>
      <c r="C78" s="31"/>
      <c r="D78" s="96"/>
      <c r="E78" s="53"/>
      <c r="F78" s="97"/>
      <c r="G78" s="98"/>
      <c r="H78" s="47">
        <f t="shared" si="324"/>
        <v>0</v>
      </c>
      <c r="I78" s="47">
        <f t="shared" si="325"/>
        <v>0</v>
      </c>
      <c r="J78" s="47">
        <f t="shared" si="326"/>
        <v>0</v>
      </c>
      <c r="K78" s="119"/>
      <c r="L78" s="184"/>
      <c r="M78" s="184"/>
      <c r="N78" s="184"/>
      <c r="O78" s="184"/>
      <c r="P78" s="31"/>
      <c r="Q78" s="96"/>
      <c r="R78" s="53"/>
      <c r="S78" s="97"/>
      <c r="T78" s="98"/>
      <c r="U78" s="47">
        <f t="shared" si="327"/>
        <v>0</v>
      </c>
      <c r="V78" s="47">
        <f t="shared" si="328"/>
        <v>0</v>
      </c>
      <c r="W78" s="47">
        <f t="shared" si="329"/>
        <v>0</v>
      </c>
      <c r="X78" s="119"/>
      <c r="Y78" s="184"/>
      <c r="Z78" s="184"/>
      <c r="AA78" s="184"/>
      <c r="AB78" s="184"/>
      <c r="AC78" s="31"/>
      <c r="AD78" s="96"/>
      <c r="AE78" s="53"/>
      <c r="AF78" s="97"/>
      <c r="AG78" s="98"/>
      <c r="AH78" s="47">
        <f t="shared" si="330"/>
        <v>0</v>
      </c>
      <c r="AI78" s="47">
        <f t="shared" si="331"/>
        <v>0</v>
      </c>
      <c r="AJ78" s="47">
        <f t="shared" si="332"/>
        <v>0</v>
      </c>
      <c r="AK78" s="119"/>
      <c r="AL78" s="184"/>
      <c r="AM78" s="184"/>
      <c r="AN78" s="184"/>
      <c r="AO78" s="184"/>
      <c r="AP78" s="31"/>
      <c r="AQ78" s="96"/>
      <c r="AR78" s="53"/>
      <c r="AS78" s="97"/>
      <c r="AT78" s="98"/>
      <c r="AU78" s="47">
        <f t="shared" si="333"/>
        <v>0</v>
      </c>
      <c r="AV78" s="47">
        <f t="shared" si="334"/>
        <v>0</v>
      </c>
      <c r="AW78" s="47">
        <f t="shared" si="335"/>
        <v>0</v>
      </c>
      <c r="AX78" s="119"/>
      <c r="AY78" s="184"/>
      <c r="AZ78" s="184"/>
      <c r="BA78" s="184"/>
      <c r="BB78" s="184"/>
      <c r="BC78" s="31"/>
      <c r="BD78" s="82">
        <f t="shared" si="345"/>
        <v>0</v>
      </c>
      <c r="BE78" s="86">
        <f t="shared" si="346"/>
        <v>0</v>
      </c>
      <c r="BF78" s="83">
        <f t="shared" si="336"/>
        <v>0</v>
      </c>
      <c r="BG78" s="83">
        <f t="shared" si="337"/>
        <v>0</v>
      </c>
      <c r="BH78" s="32">
        <f t="shared" si="347"/>
        <v>0</v>
      </c>
      <c r="BI78" s="32">
        <f t="shared" si="338"/>
        <v>0</v>
      </c>
      <c r="BJ78" s="32">
        <f t="shared" si="339"/>
        <v>0</v>
      </c>
      <c r="BK78" s="32">
        <f t="shared" si="340"/>
        <v>0</v>
      </c>
      <c r="BL78" s="32">
        <f t="shared" si="341"/>
        <v>0</v>
      </c>
      <c r="BM78" s="32">
        <f t="shared" si="342"/>
        <v>0</v>
      </c>
      <c r="BN78" s="32">
        <f t="shared" si="343"/>
        <v>0</v>
      </c>
      <c r="BO78" s="32">
        <f t="shared" si="344"/>
        <v>0</v>
      </c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164"/>
      <c r="CG78" s="164"/>
      <c r="CH78" s="186">
        <f t="shared" si="348"/>
        <v>0</v>
      </c>
      <c r="CI78" s="186">
        <f t="shared" si="349"/>
        <v>0</v>
      </c>
      <c r="CJ78" s="187"/>
      <c r="CK78" s="164">
        <f t="shared" si="57"/>
        <v>0</v>
      </c>
      <c r="CL78" s="164">
        <f t="shared" si="58"/>
        <v>0</v>
      </c>
      <c r="CM78" s="164">
        <f t="shared" si="59"/>
        <v>0</v>
      </c>
      <c r="CN78" s="164">
        <f t="shared" si="60"/>
        <v>0</v>
      </c>
      <c r="CO78" s="164">
        <f t="shared" si="61"/>
        <v>0</v>
      </c>
      <c r="CP78" s="164">
        <f t="shared" si="62"/>
        <v>0</v>
      </c>
      <c r="CQ78" s="164">
        <f t="shared" si="63"/>
        <v>0</v>
      </c>
      <c r="CR78" s="164">
        <f t="shared" si="64"/>
        <v>0</v>
      </c>
      <c r="CS78" s="164">
        <f t="shared" si="65"/>
        <v>0</v>
      </c>
      <c r="CT78" s="164">
        <f t="shared" si="66"/>
        <v>0</v>
      </c>
      <c r="CU78" s="164">
        <f t="shared" si="67"/>
        <v>0</v>
      </c>
      <c r="CV78" s="164">
        <f t="shared" si="68"/>
        <v>0</v>
      </c>
      <c r="CW78" s="164">
        <f t="shared" si="69"/>
        <v>0</v>
      </c>
      <c r="CX78" s="164">
        <f t="shared" si="70"/>
        <v>0</v>
      </c>
      <c r="CY78" s="164">
        <f t="shared" si="71"/>
        <v>0</v>
      </c>
      <c r="CZ78" s="164">
        <f t="shared" si="72"/>
        <v>0</v>
      </c>
      <c r="DA78" s="164">
        <f t="shared" si="73"/>
        <v>0</v>
      </c>
      <c r="DB78" s="164">
        <f t="shared" si="74"/>
        <v>0</v>
      </c>
      <c r="DC78" s="164">
        <f t="shared" si="75"/>
        <v>0</v>
      </c>
      <c r="DD78" s="164">
        <f t="shared" si="76"/>
        <v>0</v>
      </c>
      <c r="DE78" s="164">
        <f t="shared" si="77"/>
        <v>0</v>
      </c>
      <c r="DF78" s="164">
        <f t="shared" si="78"/>
        <v>0</v>
      </c>
      <c r="DG78" s="164">
        <f t="shared" si="79"/>
        <v>0</v>
      </c>
      <c r="DH78" s="164">
        <f t="shared" si="80"/>
        <v>0</v>
      </c>
      <c r="DI78" s="164">
        <f t="shared" si="81"/>
        <v>0</v>
      </c>
      <c r="DJ78" s="164">
        <f t="shared" si="82"/>
        <v>0</v>
      </c>
      <c r="DK78" s="164">
        <f t="shared" si="83"/>
        <v>0</v>
      </c>
      <c r="DL78" s="164">
        <f t="shared" si="84"/>
        <v>0</v>
      </c>
      <c r="DM78" s="164">
        <f t="shared" si="85"/>
        <v>0</v>
      </c>
      <c r="DN78" s="164">
        <f t="shared" si="86"/>
        <v>0</v>
      </c>
      <c r="DO78" s="164">
        <f t="shared" si="87"/>
        <v>0</v>
      </c>
      <c r="DP78" s="164">
        <f t="shared" si="88"/>
        <v>0</v>
      </c>
      <c r="DQ78" s="164">
        <f t="shared" si="89"/>
        <v>0</v>
      </c>
      <c r="DR78" s="164">
        <f t="shared" si="90"/>
        <v>0</v>
      </c>
      <c r="DS78" s="164">
        <f t="shared" si="91"/>
        <v>0</v>
      </c>
      <c r="DT78" s="164">
        <f t="shared" si="92"/>
        <v>0</v>
      </c>
      <c r="DU78" s="187">
        <f t="shared" si="350"/>
        <v>0</v>
      </c>
      <c r="DV78" s="187">
        <f t="shared" si="351"/>
        <v>0</v>
      </c>
      <c r="DW78" s="187">
        <f t="shared" si="352"/>
        <v>0</v>
      </c>
      <c r="DX78" s="187">
        <f t="shared" si="353"/>
        <v>0</v>
      </c>
      <c r="DY78" s="188"/>
      <c r="EB78" s="175"/>
    </row>
    <row r="79" spans="1:132" x14ac:dyDescent="0.35">
      <c r="A79" s="29" t="s">
        <v>148</v>
      </c>
      <c r="B79" s="63" t="s">
        <v>126</v>
      </c>
      <c r="C79" s="31"/>
      <c r="D79" s="96"/>
      <c r="E79" s="53"/>
      <c r="F79" s="97"/>
      <c r="G79" s="98"/>
      <c r="H79" s="47">
        <f t="shared" si="324"/>
        <v>0</v>
      </c>
      <c r="I79" s="47">
        <f t="shared" si="325"/>
        <v>0</v>
      </c>
      <c r="J79" s="47">
        <f t="shared" si="326"/>
        <v>0</v>
      </c>
      <c r="K79" s="119"/>
      <c r="L79" s="184"/>
      <c r="M79" s="184"/>
      <c r="N79" s="184"/>
      <c r="O79" s="184"/>
      <c r="P79" s="31"/>
      <c r="Q79" s="96"/>
      <c r="R79" s="53"/>
      <c r="S79" s="97"/>
      <c r="T79" s="98"/>
      <c r="U79" s="47">
        <f t="shared" si="327"/>
        <v>0</v>
      </c>
      <c r="V79" s="47">
        <f t="shared" si="328"/>
        <v>0</v>
      </c>
      <c r="W79" s="47">
        <f t="shared" si="329"/>
        <v>0</v>
      </c>
      <c r="X79" s="119"/>
      <c r="Y79" s="184"/>
      <c r="Z79" s="184"/>
      <c r="AA79" s="184"/>
      <c r="AB79" s="184"/>
      <c r="AC79" s="31"/>
      <c r="AD79" s="96"/>
      <c r="AE79" s="53"/>
      <c r="AF79" s="97"/>
      <c r="AG79" s="98"/>
      <c r="AH79" s="47">
        <f t="shared" si="330"/>
        <v>0</v>
      </c>
      <c r="AI79" s="47">
        <f t="shared" si="331"/>
        <v>0</v>
      </c>
      <c r="AJ79" s="47">
        <f t="shared" si="332"/>
        <v>0</v>
      </c>
      <c r="AK79" s="119"/>
      <c r="AL79" s="184"/>
      <c r="AM79" s="184"/>
      <c r="AN79" s="184"/>
      <c r="AO79" s="184"/>
      <c r="AP79" s="31"/>
      <c r="AQ79" s="96"/>
      <c r="AR79" s="53"/>
      <c r="AS79" s="97"/>
      <c r="AT79" s="98"/>
      <c r="AU79" s="47">
        <f t="shared" si="333"/>
        <v>0</v>
      </c>
      <c r="AV79" s="47">
        <f t="shared" si="334"/>
        <v>0</v>
      </c>
      <c r="AW79" s="47">
        <f t="shared" si="335"/>
        <v>0</v>
      </c>
      <c r="AX79" s="119"/>
      <c r="AY79" s="184"/>
      <c r="AZ79" s="184"/>
      <c r="BA79" s="184"/>
      <c r="BB79" s="184"/>
      <c r="BC79" s="31"/>
      <c r="BD79" s="82">
        <f t="shared" si="345"/>
        <v>0</v>
      </c>
      <c r="BE79" s="86">
        <f t="shared" si="346"/>
        <v>0</v>
      </c>
      <c r="BF79" s="83">
        <f t="shared" si="336"/>
        <v>0</v>
      </c>
      <c r="BG79" s="83">
        <f t="shared" si="337"/>
        <v>0</v>
      </c>
      <c r="BH79" s="32">
        <f t="shared" si="347"/>
        <v>0</v>
      </c>
      <c r="BI79" s="32">
        <f t="shared" si="338"/>
        <v>0</v>
      </c>
      <c r="BJ79" s="32">
        <f t="shared" si="339"/>
        <v>0</v>
      </c>
      <c r="BK79" s="32">
        <f t="shared" si="340"/>
        <v>0</v>
      </c>
      <c r="BL79" s="32">
        <f t="shared" si="341"/>
        <v>0</v>
      </c>
      <c r="BM79" s="32">
        <f t="shared" si="342"/>
        <v>0</v>
      </c>
      <c r="BN79" s="32">
        <f t="shared" si="343"/>
        <v>0</v>
      </c>
      <c r="BO79" s="32">
        <f t="shared" si="344"/>
        <v>0</v>
      </c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164"/>
      <c r="CG79" s="164"/>
      <c r="CH79" s="186">
        <f t="shared" si="348"/>
        <v>0</v>
      </c>
      <c r="CI79" s="186">
        <f t="shared" si="349"/>
        <v>0</v>
      </c>
      <c r="CJ79" s="187"/>
      <c r="CK79" s="164">
        <f t="shared" si="57"/>
        <v>0</v>
      </c>
      <c r="CL79" s="164">
        <f t="shared" si="58"/>
        <v>0</v>
      </c>
      <c r="CM79" s="164">
        <f t="shared" si="59"/>
        <v>0</v>
      </c>
      <c r="CN79" s="164">
        <f t="shared" si="60"/>
        <v>0</v>
      </c>
      <c r="CO79" s="164">
        <f t="shared" si="61"/>
        <v>0</v>
      </c>
      <c r="CP79" s="164">
        <f t="shared" si="62"/>
        <v>0</v>
      </c>
      <c r="CQ79" s="164">
        <f t="shared" si="63"/>
        <v>0</v>
      </c>
      <c r="CR79" s="164">
        <f t="shared" si="64"/>
        <v>0</v>
      </c>
      <c r="CS79" s="164">
        <f t="shared" si="65"/>
        <v>0</v>
      </c>
      <c r="CT79" s="164">
        <f t="shared" si="66"/>
        <v>0</v>
      </c>
      <c r="CU79" s="164">
        <f t="shared" si="67"/>
        <v>0</v>
      </c>
      <c r="CV79" s="164">
        <f t="shared" si="68"/>
        <v>0</v>
      </c>
      <c r="CW79" s="164">
        <f t="shared" si="69"/>
        <v>0</v>
      </c>
      <c r="CX79" s="164">
        <f t="shared" si="70"/>
        <v>0</v>
      </c>
      <c r="CY79" s="164">
        <f t="shared" si="71"/>
        <v>0</v>
      </c>
      <c r="CZ79" s="164">
        <f t="shared" si="72"/>
        <v>0</v>
      </c>
      <c r="DA79" s="164">
        <f t="shared" si="73"/>
        <v>0</v>
      </c>
      <c r="DB79" s="164">
        <f t="shared" si="74"/>
        <v>0</v>
      </c>
      <c r="DC79" s="164">
        <f t="shared" si="75"/>
        <v>0</v>
      </c>
      <c r="DD79" s="164">
        <f t="shared" si="76"/>
        <v>0</v>
      </c>
      <c r="DE79" s="164">
        <f t="shared" si="77"/>
        <v>0</v>
      </c>
      <c r="DF79" s="164">
        <f t="shared" si="78"/>
        <v>0</v>
      </c>
      <c r="DG79" s="164">
        <f t="shared" si="79"/>
        <v>0</v>
      </c>
      <c r="DH79" s="164">
        <f t="shared" si="80"/>
        <v>0</v>
      </c>
      <c r="DI79" s="164">
        <f t="shared" si="81"/>
        <v>0</v>
      </c>
      <c r="DJ79" s="164">
        <f t="shared" si="82"/>
        <v>0</v>
      </c>
      <c r="DK79" s="164">
        <f t="shared" si="83"/>
        <v>0</v>
      </c>
      <c r="DL79" s="164">
        <f t="shared" si="84"/>
        <v>0</v>
      </c>
      <c r="DM79" s="164">
        <f t="shared" si="85"/>
        <v>0</v>
      </c>
      <c r="DN79" s="164">
        <f t="shared" si="86"/>
        <v>0</v>
      </c>
      <c r="DO79" s="164">
        <f t="shared" si="87"/>
        <v>0</v>
      </c>
      <c r="DP79" s="164">
        <f t="shared" si="88"/>
        <v>0</v>
      </c>
      <c r="DQ79" s="164">
        <f t="shared" si="89"/>
        <v>0</v>
      </c>
      <c r="DR79" s="164">
        <f t="shared" si="90"/>
        <v>0</v>
      </c>
      <c r="DS79" s="164">
        <f t="shared" si="91"/>
        <v>0</v>
      </c>
      <c r="DT79" s="164">
        <f t="shared" si="92"/>
        <v>0</v>
      </c>
      <c r="DU79" s="187">
        <f t="shared" si="350"/>
        <v>0</v>
      </c>
      <c r="DV79" s="187">
        <f t="shared" si="351"/>
        <v>0</v>
      </c>
      <c r="DW79" s="187">
        <f t="shared" si="352"/>
        <v>0</v>
      </c>
      <c r="DX79" s="187">
        <f t="shared" si="353"/>
        <v>0</v>
      </c>
      <c r="DY79" s="188"/>
      <c r="EB79" s="175"/>
    </row>
    <row r="80" spans="1:132" x14ac:dyDescent="0.35">
      <c r="A80" s="29" t="s">
        <v>149</v>
      </c>
      <c r="B80" s="63" t="s">
        <v>128</v>
      </c>
      <c r="C80" s="31"/>
      <c r="D80" s="96"/>
      <c r="E80" s="53"/>
      <c r="F80" s="97"/>
      <c r="G80" s="98"/>
      <c r="H80" s="47">
        <f t="shared" si="324"/>
        <v>0</v>
      </c>
      <c r="I80" s="47">
        <f t="shared" si="325"/>
        <v>0</v>
      </c>
      <c r="J80" s="47">
        <f t="shared" si="326"/>
        <v>0</v>
      </c>
      <c r="K80" s="119"/>
      <c r="L80" s="184"/>
      <c r="M80" s="184"/>
      <c r="N80" s="184"/>
      <c r="O80" s="184"/>
      <c r="P80" s="31"/>
      <c r="Q80" s="96"/>
      <c r="R80" s="53"/>
      <c r="S80" s="97"/>
      <c r="T80" s="98"/>
      <c r="U80" s="47">
        <f t="shared" si="327"/>
        <v>0</v>
      </c>
      <c r="V80" s="47">
        <f t="shared" si="328"/>
        <v>0</v>
      </c>
      <c r="W80" s="47">
        <f t="shared" si="329"/>
        <v>0</v>
      </c>
      <c r="X80" s="119"/>
      <c r="Y80" s="184"/>
      <c r="Z80" s="184"/>
      <c r="AA80" s="184"/>
      <c r="AB80" s="184"/>
      <c r="AC80" s="31"/>
      <c r="AD80" s="96"/>
      <c r="AE80" s="53"/>
      <c r="AF80" s="97"/>
      <c r="AG80" s="98"/>
      <c r="AH80" s="47">
        <f t="shared" si="330"/>
        <v>0</v>
      </c>
      <c r="AI80" s="47">
        <f t="shared" si="331"/>
        <v>0</v>
      </c>
      <c r="AJ80" s="47">
        <f t="shared" si="332"/>
        <v>0</v>
      </c>
      <c r="AK80" s="119"/>
      <c r="AL80" s="184"/>
      <c r="AM80" s="184"/>
      <c r="AN80" s="184"/>
      <c r="AO80" s="184"/>
      <c r="AP80" s="31"/>
      <c r="AQ80" s="96"/>
      <c r="AR80" s="53"/>
      <c r="AS80" s="97"/>
      <c r="AT80" s="98"/>
      <c r="AU80" s="47">
        <f t="shared" si="333"/>
        <v>0</v>
      </c>
      <c r="AV80" s="47">
        <f t="shared" si="334"/>
        <v>0</v>
      </c>
      <c r="AW80" s="47">
        <f t="shared" si="335"/>
        <v>0</v>
      </c>
      <c r="AX80" s="119"/>
      <c r="AY80" s="184"/>
      <c r="AZ80" s="184"/>
      <c r="BA80" s="184"/>
      <c r="BB80" s="184"/>
      <c r="BC80" s="31"/>
      <c r="BD80" s="82">
        <f t="shared" si="345"/>
        <v>0</v>
      </c>
      <c r="BE80" s="86">
        <f t="shared" si="346"/>
        <v>0</v>
      </c>
      <c r="BF80" s="83">
        <f t="shared" si="336"/>
        <v>0</v>
      </c>
      <c r="BG80" s="83">
        <f t="shared" si="337"/>
        <v>0</v>
      </c>
      <c r="BH80" s="32">
        <f t="shared" si="347"/>
        <v>0</v>
      </c>
      <c r="BI80" s="32">
        <f t="shared" si="338"/>
        <v>0</v>
      </c>
      <c r="BJ80" s="32">
        <f t="shared" si="339"/>
        <v>0</v>
      </c>
      <c r="BK80" s="32">
        <f t="shared" si="340"/>
        <v>0</v>
      </c>
      <c r="BL80" s="32">
        <f t="shared" si="341"/>
        <v>0</v>
      </c>
      <c r="BM80" s="32">
        <f t="shared" si="342"/>
        <v>0</v>
      </c>
      <c r="BN80" s="32">
        <f t="shared" si="343"/>
        <v>0</v>
      </c>
      <c r="BO80" s="32">
        <f t="shared" si="344"/>
        <v>0</v>
      </c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164"/>
      <c r="CG80" s="164"/>
      <c r="CH80" s="186">
        <f t="shared" si="348"/>
        <v>0</v>
      </c>
      <c r="CI80" s="186">
        <f t="shared" si="349"/>
        <v>0</v>
      </c>
      <c r="CJ80" s="187"/>
      <c r="CK80" s="164">
        <f t="shared" si="57"/>
        <v>0</v>
      </c>
      <c r="CL80" s="164">
        <f t="shared" si="58"/>
        <v>0</v>
      </c>
      <c r="CM80" s="164">
        <f t="shared" si="59"/>
        <v>0</v>
      </c>
      <c r="CN80" s="164">
        <f t="shared" si="60"/>
        <v>0</v>
      </c>
      <c r="CO80" s="164">
        <f t="shared" si="61"/>
        <v>0</v>
      </c>
      <c r="CP80" s="164">
        <f t="shared" si="62"/>
        <v>0</v>
      </c>
      <c r="CQ80" s="164">
        <f t="shared" si="63"/>
        <v>0</v>
      </c>
      <c r="CR80" s="164">
        <f t="shared" si="64"/>
        <v>0</v>
      </c>
      <c r="CS80" s="164">
        <f t="shared" si="65"/>
        <v>0</v>
      </c>
      <c r="CT80" s="164">
        <f t="shared" si="66"/>
        <v>0</v>
      </c>
      <c r="CU80" s="164">
        <f t="shared" si="67"/>
        <v>0</v>
      </c>
      <c r="CV80" s="164">
        <f t="shared" si="68"/>
        <v>0</v>
      </c>
      <c r="CW80" s="164">
        <f t="shared" si="69"/>
        <v>0</v>
      </c>
      <c r="CX80" s="164">
        <f t="shared" si="70"/>
        <v>0</v>
      </c>
      <c r="CY80" s="164">
        <f t="shared" si="71"/>
        <v>0</v>
      </c>
      <c r="CZ80" s="164">
        <f t="shared" si="72"/>
        <v>0</v>
      </c>
      <c r="DA80" s="164">
        <f t="shared" si="73"/>
        <v>0</v>
      </c>
      <c r="DB80" s="164">
        <f t="shared" si="74"/>
        <v>0</v>
      </c>
      <c r="DC80" s="164">
        <f t="shared" si="75"/>
        <v>0</v>
      </c>
      <c r="DD80" s="164">
        <f t="shared" si="76"/>
        <v>0</v>
      </c>
      <c r="DE80" s="164">
        <f t="shared" si="77"/>
        <v>0</v>
      </c>
      <c r="DF80" s="164">
        <f t="shared" si="78"/>
        <v>0</v>
      </c>
      <c r="DG80" s="164">
        <f t="shared" si="79"/>
        <v>0</v>
      </c>
      <c r="DH80" s="164">
        <f t="shared" si="80"/>
        <v>0</v>
      </c>
      <c r="DI80" s="164">
        <f t="shared" si="81"/>
        <v>0</v>
      </c>
      <c r="DJ80" s="164">
        <f t="shared" si="82"/>
        <v>0</v>
      </c>
      <c r="DK80" s="164">
        <f t="shared" si="83"/>
        <v>0</v>
      </c>
      <c r="DL80" s="164">
        <f t="shared" si="84"/>
        <v>0</v>
      </c>
      <c r="DM80" s="164">
        <f t="shared" si="85"/>
        <v>0</v>
      </c>
      <c r="DN80" s="164">
        <f t="shared" si="86"/>
        <v>0</v>
      </c>
      <c r="DO80" s="164">
        <f t="shared" si="87"/>
        <v>0</v>
      </c>
      <c r="DP80" s="164">
        <f t="shared" si="88"/>
        <v>0</v>
      </c>
      <c r="DQ80" s="164">
        <f t="shared" si="89"/>
        <v>0</v>
      </c>
      <c r="DR80" s="164">
        <f t="shared" si="90"/>
        <v>0</v>
      </c>
      <c r="DS80" s="164">
        <f t="shared" si="91"/>
        <v>0</v>
      </c>
      <c r="DT80" s="164">
        <f t="shared" si="92"/>
        <v>0</v>
      </c>
      <c r="DU80" s="187">
        <f t="shared" si="350"/>
        <v>0</v>
      </c>
      <c r="DV80" s="187">
        <f t="shared" si="351"/>
        <v>0</v>
      </c>
      <c r="DW80" s="187">
        <f t="shared" si="352"/>
        <v>0</v>
      </c>
      <c r="DX80" s="187">
        <f t="shared" si="353"/>
        <v>0</v>
      </c>
      <c r="DY80" s="188"/>
      <c r="EB80" s="175"/>
    </row>
    <row r="81" spans="1:132" x14ac:dyDescent="0.35">
      <c r="A81" s="29" t="s">
        <v>150</v>
      </c>
      <c r="B81" s="63" t="s">
        <v>130</v>
      </c>
      <c r="C81" s="31"/>
      <c r="D81" s="96"/>
      <c r="E81" s="53"/>
      <c r="F81" s="97"/>
      <c r="G81" s="98"/>
      <c r="H81" s="47">
        <f t="shared" si="324"/>
        <v>0</v>
      </c>
      <c r="I81" s="47">
        <f t="shared" si="325"/>
        <v>0</v>
      </c>
      <c r="J81" s="47">
        <f t="shared" si="326"/>
        <v>0</v>
      </c>
      <c r="K81" s="119"/>
      <c r="L81" s="184"/>
      <c r="M81" s="184"/>
      <c r="N81" s="184"/>
      <c r="O81" s="184"/>
      <c r="P81" s="31"/>
      <c r="Q81" s="96"/>
      <c r="R81" s="53"/>
      <c r="S81" s="97"/>
      <c r="T81" s="98"/>
      <c r="U81" s="47">
        <f t="shared" si="327"/>
        <v>0</v>
      </c>
      <c r="V81" s="47">
        <f t="shared" si="328"/>
        <v>0</v>
      </c>
      <c r="W81" s="47">
        <f t="shared" si="329"/>
        <v>0</v>
      </c>
      <c r="X81" s="119"/>
      <c r="Y81" s="184"/>
      <c r="Z81" s="184"/>
      <c r="AA81" s="184"/>
      <c r="AB81" s="184"/>
      <c r="AC81" s="31"/>
      <c r="AD81" s="96"/>
      <c r="AE81" s="53"/>
      <c r="AF81" s="97"/>
      <c r="AG81" s="98"/>
      <c r="AH81" s="47">
        <f t="shared" si="330"/>
        <v>0</v>
      </c>
      <c r="AI81" s="47">
        <f t="shared" si="331"/>
        <v>0</v>
      </c>
      <c r="AJ81" s="47">
        <f t="shared" si="332"/>
        <v>0</v>
      </c>
      <c r="AK81" s="119"/>
      <c r="AL81" s="184"/>
      <c r="AM81" s="184"/>
      <c r="AN81" s="184"/>
      <c r="AO81" s="184"/>
      <c r="AP81" s="31"/>
      <c r="AQ81" s="96"/>
      <c r="AR81" s="53"/>
      <c r="AS81" s="97"/>
      <c r="AT81" s="98"/>
      <c r="AU81" s="47">
        <f t="shared" si="333"/>
        <v>0</v>
      </c>
      <c r="AV81" s="47">
        <f t="shared" si="334"/>
        <v>0</v>
      </c>
      <c r="AW81" s="47">
        <f t="shared" si="335"/>
        <v>0</v>
      </c>
      <c r="AX81" s="119"/>
      <c r="AY81" s="184"/>
      <c r="AZ81" s="184"/>
      <c r="BA81" s="184"/>
      <c r="BB81" s="184"/>
      <c r="BC81" s="31"/>
      <c r="BD81" s="82">
        <f t="shared" si="345"/>
        <v>0</v>
      </c>
      <c r="BE81" s="86">
        <f t="shared" si="346"/>
        <v>0</v>
      </c>
      <c r="BF81" s="83">
        <f t="shared" si="336"/>
        <v>0</v>
      </c>
      <c r="BG81" s="83">
        <f t="shared" si="337"/>
        <v>0</v>
      </c>
      <c r="BH81" s="32">
        <f t="shared" si="347"/>
        <v>0</v>
      </c>
      <c r="BI81" s="32">
        <f t="shared" si="338"/>
        <v>0</v>
      </c>
      <c r="BJ81" s="32">
        <f t="shared" si="339"/>
        <v>0</v>
      </c>
      <c r="BK81" s="32">
        <f t="shared" si="340"/>
        <v>0</v>
      </c>
      <c r="BL81" s="32">
        <f t="shared" si="341"/>
        <v>0</v>
      </c>
      <c r="BM81" s="32">
        <f t="shared" si="342"/>
        <v>0</v>
      </c>
      <c r="BN81" s="32">
        <f t="shared" si="343"/>
        <v>0</v>
      </c>
      <c r="BO81" s="32">
        <f t="shared" si="344"/>
        <v>0</v>
      </c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164"/>
      <c r="CG81" s="164"/>
      <c r="CH81" s="186">
        <f t="shared" si="348"/>
        <v>0</v>
      </c>
      <c r="CI81" s="186">
        <f t="shared" si="349"/>
        <v>0</v>
      </c>
      <c r="CJ81" s="187"/>
      <c r="CK81" s="164">
        <f t="shared" si="57"/>
        <v>0</v>
      </c>
      <c r="CL81" s="164">
        <f t="shared" si="58"/>
        <v>0</v>
      </c>
      <c r="CM81" s="164">
        <f t="shared" si="59"/>
        <v>0</v>
      </c>
      <c r="CN81" s="164">
        <f t="shared" si="60"/>
        <v>0</v>
      </c>
      <c r="CO81" s="164">
        <f t="shared" si="61"/>
        <v>0</v>
      </c>
      <c r="CP81" s="164">
        <f t="shared" si="62"/>
        <v>0</v>
      </c>
      <c r="CQ81" s="164">
        <f t="shared" si="63"/>
        <v>0</v>
      </c>
      <c r="CR81" s="164">
        <f t="shared" si="64"/>
        <v>0</v>
      </c>
      <c r="CS81" s="164">
        <f t="shared" si="65"/>
        <v>0</v>
      </c>
      <c r="CT81" s="164">
        <f t="shared" si="66"/>
        <v>0</v>
      </c>
      <c r="CU81" s="164">
        <f t="shared" si="67"/>
        <v>0</v>
      </c>
      <c r="CV81" s="164">
        <f t="shared" si="68"/>
        <v>0</v>
      </c>
      <c r="CW81" s="164">
        <f t="shared" si="69"/>
        <v>0</v>
      </c>
      <c r="CX81" s="164">
        <f t="shared" si="70"/>
        <v>0</v>
      </c>
      <c r="CY81" s="164">
        <f t="shared" si="71"/>
        <v>0</v>
      </c>
      <c r="CZ81" s="164">
        <f t="shared" si="72"/>
        <v>0</v>
      </c>
      <c r="DA81" s="164">
        <f t="shared" si="73"/>
        <v>0</v>
      </c>
      <c r="DB81" s="164">
        <f t="shared" si="74"/>
        <v>0</v>
      </c>
      <c r="DC81" s="164">
        <f t="shared" si="75"/>
        <v>0</v>
      </c>
      <c r="DD81" s="164">
        <f t="shared" si="76"/>
        <v>0</v>
      </c>
      <c r="DE81" s="164">
        <f t="shared" si="77"/>
        <v>0</v>
      </c>
      <c r="DF81" s="164">
        <f t="shared" si="78"/>
        <v>0</v>
      </c>
      <c r="DG81" s="164">
        <f t="shared" si="79"/>
        <v>0</v>
      </c>
      <c r="DH81" s="164">
        <f t="shared" si="80"/>
        <v>0</v>
      </c>
      <c r="DI81" s="164">
        <f t="shared" si="81"/>
        <v>0</v>
      </c>
      <c r="DJ81" s="164">
        <f t="shared" si="82"/>
        <v>0</v>
      </c>
      <c r="DK81" s="164">
        <f t="shared" si="83"/>
        <v>0</v>
      </c>
      <c r="DL81" s="164">
        <f t="shared" si="84"/>
        <v>0</v>
      </c>
      <c r="DM81" s="164">
        <f t="shared" si="85"/>
        <v>0</v>
      </c>
      <c r="DN81" s="164">
        <f t="shared" si="86"/>
        <v>0</v>
      </c>
      <c r="DO81" s="164">
        <f t="shared" si="87"/>
        <v>0</v>
      </c>
      <c r="DP81" s="164">
        <f t="shared" si="88"/>
        <v>0</v>
      </c>
      <c r="DQ81" s="164">
        <f t="shared" si="89"/>
        <v>0</v>
      </c>
      <c r="DR81" s="164">
        <f t="shared" si="90"/>
        <v>0</v>
      </c>
      <c r="DS81" s="164">
        <f t="shared" si="91"/>
        <v>0</v>
      </c>
      <c r="DT81" s="164">
        <f t="shared" si="92"/>
        <v>0</v>
      </c>
      <c r="DU81" s="187">
        <f t="shared" si="350"/>
        <v>0</v>
      </c>
      <c r="DV81" s="187">
        <f t="shared" si="351"/>
        <v>0</v>
      </c>
      <c r="DW81" s="187">
        <f t="shared" si="352"/>
        <v>0</v>
      </c>
      <c r="DX81" s="187">
        <f t="shared" si="353"/>
        <v>0</v>
      </c>
      <c r="DY81" s="188"/>
      <c r="EB81" s="175"/>
    </row>
    <row r="82" spans="1:132" x14ac:dyDescent="0.35">
      <c r="A82" s="29" t="s">
        <v>151</v>
      </c>
      <c r="B82" s="63" t="s">
        <v>132</v>
      </c>
      <c r="C82" s="31"/>
      <c r="D82" s="96"/>
      <c r="E82" s="31"/>
      <c r="F82" s="97"/>
      <c r="G82" s="55"/>
      <c r="H82" s="47">
        <f t="shared" si="324"/>
        <v>0</v>
      </c>
      <c r="I82" s="47">
        <f t="shared" si="325"/>
        <v>0</v>
      </c>
      <c r="J82" s="47">
        <f t="shared" si="326"/>
        <v>0</v>
      </c>
      <c r="K82" s="119"/>
      <c r="L82" s="184"/>
      <c r="M82" s="184"/>
      <c r="N82" s="184"/>
      <c r="O82" s="184"/>
      <c r="P82" s="31"/>
      <c r="Q82" s="96"/>
      <c r="R82" s="31"/>
      <c r="S82" s="97"/>
      <c r="T82" s="55"/>
      <c r="U82" s="47">
        <f t="shared" si="327"/>
        <v>0</v>
      </c>
      <c r="V82" s="47">
        <f t="shared" si="328"/>
        <v>0</v>
      </c>
      <c r="W82" s="47">
        <f t="shared" si="329"/>
        <v>0</v>
      </c>
      <c r="X82" s="119"/>
      <c r="Y82" s="184"/>
      <c r="Z82" s="184"/>
      <c r="AA82" s="184"/>
      <c r="AB82" s="184"/>
      <c r="AC82" s="31"/>
      <c r="AD82" s="96"/>
      <c r="AE82" s="31"/>
      <c r="AF82" s="97"/>
      <c r="AG82" s="55"/>
      <c r="AH82" s="47">
        <f t="shared" si="330"/>
        <v>0</v>
      </c>
      <c r="AI82" s="47">
        <f t="shared" si="331"/>
        <v>0</v>
      </c>
      <c r="AJ82" s="47">
        <f t="shared" si="332"/>
        <v>0</v>
      </c>
      <c r="AK82" s="119"/>
      <c r="AL82" s="184"/>
      <c r="AM82" s="184"/>
      <c r="AN82" s="184"/>
      <c r="AO82" s="184"/>
      <c r="AP82" s="31"/>
      <c r="AQ82" s="96"/>
      <c r="AR82" s="31"/>
      <c r="AS82" s="97"/>
      <c r="AT82" s="55"/>
      <c r="AU82" s="47">
        <f t="shared" si="333"/>
        <v>0</v>
      </c>
      <c r="AV82" s="47">
        <f t="shared" si="334"/>
        <v>0</v>
      </c>
      <c r="AW82" s="47">
        <f t="shared" si="335"/>
        <v>0</v>
      </c>
      <c r="AX82" s="119"/>
      <c r="AY82" s="184"/>
      <c r="AZ82" s="184"/>
      <c r="BA82" s="184"/>
      <c r="BB82" s="184"/>
      <c r="BC82" s="31"/>
      <c r="BD82" s="82">
        <f t="shared" si="345"/>
        <v>0</v>
      </c>
      <c r="BE82" s="86">
        <f t="shared" si="346"/>
        <v>0</v>
      </c>
      <c r="BF82" s="83">
        <f t="shared" si="336"/>
        <v>0</v>
      </c>
      <c r="BG82" s="83">
        <f t="shared" si="337"/>
        <v>0</v>
      </c>
      <c r="BH82" s="32">
        <f t="shared" si="347"/>
        <v>0</v>
      </c>
      <c r="BI82" s="32">
        <f t="shared" si="338"/>
        <v>0</v>
      </c>
      <c r="BJ82" s="32">
        <f t="shared" si="339"/>
        <v>0</v>
      </c>
      <c r="BK82" s="32">
        <f t="shared" si="340"/>
        <v>0</v>
      </c>
      <c r="BL82" s="32">
        <f t="shared" si="341"/>
        <v>0</v>
      </c>
      <c r="BM82" s="32">
        <f t="shared" si="342"/>
        <v>0</v>
      </c>
      <c r="BN82" s="32">
        <f t="shared" si="343"/>
        <v>0</v>
      </c>
      <c r="BO82" s="32">
        <f t="shared" si="344"/>
        <v>0</v>
      </c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164"/>
      <c r="CG82" s="164"/>
      <c r="CH82" s="186">
        <f t="shared" si="348"/>
        <v>0</v>
      </c>
      <c r="CI82" s="186">
        <f t="shared" si="349"/>
        <v>0</v>
      </c>
      <c r="CJ82" s="187"/>
      <c r="CK82" s="164">
        <f t="shared" si="57"/>
        <v>0</v>
      </c>
      <c r="CL82" s="164">
        <f t="shared" si="58"/>
        <v>0</v>
      </c>
      <c r="CM82" s="164">
        <f t="shared" si="59"/>
        <v>0</v>
      </c>
      <c r="CN82" s="164">
        <f t="shared" si="60"/>
        <v>0</v>
      </c>
      <c r="CO82" s="164">
        <f t="shared" si="61"/>
        <v>0</v>
      </c>
      <c r="CP82" s="164">
        <f t="shared" si="62"/>
        <v>0</v>
      </c>
      <c r="CQ82" s="164">
        <f t="shared" si="63"/>
        <v>0</v>
      </c>
      <c r="CR82" s="164">
        <f t="shared" si="64"/>
        <v>0</v>
      </c>
      <c r="CS82" s="164">
        <f t="shared" si="65"/>
        <v>0</v>
      </c>
      <c r="CT82" s="164">
        <f t="shared" si="66"/>
        <v>0</v>
      </c>
      <c r="CU82" s="164">
        <f t="shared" si="67"/>
        <v>0</v>
      </c>
      <c r="CV82" s="164">
        <f t="shared" si="68"/>
        <v>0</v>
      </c>
      <c r="CW82" s="164">
        <f t="shared" si="69"/>
        <v>0</v>
      </c>
      <c r="CX82" s="164">
        <f t="shared" si="70"/>
        <v>0</v>
      </c>
      <c r="CY82" s="164">
        <f t="shared" si="71"/>
        <v>0</v>
      </c>
      <c r="CZ82" s="164">
        <f t="shared" si="72"/>
        <v>0</v>
      </c>
      <c r="DA82" s="164">
        <f t="shared" si="73"/>
        <v>0</v>
      </c>
      <c r="DB82" s="164">
        <f t="shared" si="74"/>
        <v>0</v>
      </c>
      <c r="DC82" s="164">
        <f t="shared" si="75"/>
        <v>0</v>
      </c>
      <c r="DD82" s="164">
        <f t="shared" si="76"/>
        <v>0</v>
      </c>
      <c r="DE82" s="164">
        <f t="shared" si="77"/>
        <v>0</v>
      </c>
      <c r="DF82" s="164">
        <f t="shared" si="78"/>
        <v>0</v>
      </c>
      <c r="DG82" s="164">
        <f t="shared" si="79"/>
        <v>0</v>
      </c>
      <c r="DH82" s="164">
        <f t="shared" si="80"/>
        <v>0</v>
      </c>
      <c r="DI82" s="164">
        <f t="shared" si="81"/>
        <v>0</v>
      </c>
      <c r="DJ82" s="164">
        <f t="shared" si="82"/>
        <v>0</v>
      </c>
      <c r="DK82" s="164">
        <f t="shared" si="83"/>
        <v>0</v>
      </c>
      <c r="DL82" s="164">
        <f t="shared" si="84"/>
        <v>0</v>
      </c>
      <c r="DM82" s="164">
        <f t="shared" si="85"/>
        <v>0</v>
      </c>
      <c r="DN82" s="164">
        <f t="shared" si="86"/>
        <v>0</v>
      </c>
      <c r="DO82" s="164">
        <f t="shared" si="87"/>
        <v>0</v>
      </c>
      <c r="DP82" s="164">
        <f t="shared" si="88"/>
        <v>0</v>
      </c>
      <c r="DQ82" s="164">
        <f t="shared" si="89"/>
        <v>0</v>
      </c>
      <c r="DR82" s="164">
        <f t="shared" si="90"/>
        <v>0</v>
      </c>
      <c r="DS82" s="164">
        <f t="shared" si="91"/>
        <v>0</v>
      </c>
      <c r="DT82" s="164">
        <f t="shared" si="92"/>
        <v>0</v>
      </c>
      <c r="DU82" s="187">
        <f t="shared" si="350"/>
        <v>0</v>
      </c>
      <c r="DV82" s="187">
        <f t="shared" si="351"/>
        <v>0</v>
      </c>
      <c r="DW82" s="187">
        <f t="shared" si="352"/>
        <v>0</v>
      </c>
      <c r="DX82" s="187">
        <f t="shared" si="353"/>
        <v>0</v>
      </c>
      <c r="DY82" s="188"/>
      <c r="EB82" s="175"/>
    </row>
    <row r="83" spans="1:132" s="113" customFormat="1" x14ac:dyDescent="0.35">
      <c r="A83" s="87" t="s">
        <v>50</v>
      </c>
      <c r="B83" s="88" t="s">
        <v>152</v>
      </c>
      <c r="C83" s="89"/>
      <c r="D83" s="90"/>
      <c r="E83" s="91"/>
      <c r="F83" s="92">
        <f>IFERROR(I83/H83,0)</f>
        <v>0</v>
      </c>
      <c r="G83" s="92">
        <f>IFERROR(J83/H83,0)</f>
        <v>0</v>
      </c>
      <c r="H83" s="90">
        <f>IFERROR(ROUND(SUBTOTAL(9,H70:H82),0),0)</f>
        <v>0</v>
      </c>
      <c r="I83" s="90">
        <f t="shared" ref="I83" si="354">IFERROR(ROUND(SUBTOTAL(9,I70:I82),0),0)</f>
        <v>0</v>
      </c>
      <c r="J83" s="90">
        <f t="shared" ref="J83" si="355">IFERROR(ROUND(SUBTOTAL(9,J70:J82),0),0)</f>
        <v>0</v>
      </c>
      <c r="K83" s="90"/>
      <c r="L83" s="90">
        <f t="shared" ref="L83" si="356">IFERROR(ROUND(SUBTOTAL(9,L70:L82),0),0)</f>
        <v>0</v>
      </c>
      <c r="M83" s="90">
        <f t="shared" ref="M83" si="357">IFERROR(ROUND(SUBTOTAL(9,M70:M82),0),0)</f>
        <v>0</v>
      </c>
      <c r="N83" s="90">
        <f t="shared" ref="N83" si="358">IFERROR(ROUND(SUBTOTAL(9,N70:N82),0),0)</f>
        <v>0</v>
      </c>
      <c r="O83" s="90">
        <f t="shared" ref="O83" si="359">IFERROR(ROUND(SUBTOTAL(9,O70:O82),0),0)</f>
        <v>0</v>
      </c>
      <c r="P83" s="90"/>
      <c r="Q83" s="90"/>
      <c r="R83" s="90"/>
      <c r="S83" s="92">
        <f>IFERROR(V83/U83,0)</f>
        <v>1</v>
      </c>
      <c r="T83" s="92">
        <f>IFERROR(W83/U83,0)</f>
        <v>0</v>
      </c>
      <c r="U83" s="90">
        <f t="shared" ref="U83" si="360">IFERROR(ROUND(SUBTOTAL(9,U70:U82),0),0)</f>
        <v>2160000</v>
      </c>
      <c r="V83" s="90">
        <f t="shared" ref="V83" si="361">IFERROR(ROUND(SUBTOTAL(9,V70:V82),0),0)</f>
        <v>2160000</v>
      </c>
      <c r="W83" s="90">
        <f t="shared" ref="W83" si="362">IFERROR(ROUND(SUBTOTAL(9,W70:W82),0),0)</f>
        <v>0</v>
      </c>
      <c r="X83" s="90"/>
      <c r="Y83" s="90">
        <f t="shared" ref="Y83" si="363">IFERROR(ROUND(SUBTOTAL(9,Y70:Y82),0),0)</f>
        <v>0</v>
      </c>
      <c r="Z83" s="90">
        <f t="shared" ref="Z83" si="364">IFERROR(ROUND(SUBTOTAL(9,Z70:Z82),0),0)</f>
        <v>0</v>
      </c>
      <c r="AA83" s="90">
        <f t="shared" ref="AA83" si="365">IFERROR(ROUND(SUBTOTAL(9,AA70:AA82),0),0)</f>
        <v>0</v>
      </c>
      <c r="AB83" s="90">
        <f t="shared" ref="AB83" si="366">IFERROR(ROUND(SUBTOTAL(9,AB70:AB82),0),0)</f>
        <v>0</v>
      </c>
      <c r="AC83" s="90"/>
      <c r="AD83" s="90"/>
      <c r="AE83" s="90"/>
      <c r="AF83" s="92">
        <f>IFERROR(AI83/AH83,0)</f>
        <v>1</v>
      </c>
      <c r="AG83" s="92">
        <f>IFERROR(AJ83/AH83,0)</f>
        <v>0</v>
      </c>
      <c r="AH83" s="90">
        <f t="shared" ref="AH83" si="367">IFERROR(ROUND(SUBTOTAL(9,AH70:AH82),0),0)</f>
        <v>1080000</v>
      </c>
      <c r="AI83" s="90">
        <f t="shared" ref="AI83" si="368">IFERROR(ROUND(SUBTOTAL(9,AI70:AI82),0),0)</f>
        <v>1080000</v>
      </c>
      <c r="AJ83" s="90">
        <f t="shared" ref="AJ83" si="369">IFERROR(ROUND(SUBTOTAL(9,AJ70:AJ82),0),0)</f>
        <v>0</v>
      </c>
      <c r="AK83" s="90"/>
      <c r="AL83" s="90">
        <f t="shared" ref="AL83" si="370">IFERROR(ROUND(SUBTOTAL(9,AL70:AL82),0),0)</f>
        <v>0</v>
      </c>
      <c r="AM83" s="90">
        <f t="shared" ref="AM83" si="371">IFERROR(ROUND(SUBTOTAL(9,AM70:AM82),0),0)</f>
        <v>0</v>
      </c>
      <c r="AN83" s="90">
        <f t="shared" ref="AN83" si="372">IFERROR(ROUND(SUBTOTAL(9,AN70:AN82),0),0)</f>
        <v>0</v>
      </c>
      <c r="AO83" s="90">
        <f t="shared" ref="AO83" si="373">IFERROR(ROUND(SUBTOTAL(9,AO70:AO82),0),0)</f>
        <v>0</v>
      </c>
      <c r="AP83" s="90"/>
      <c r="AQ83" s="90"/>
      <c r="AR83" s="90"/>
      <c r="AS83" s="92">
        <f>IFERROR(AV83/AU83,0)</f>
        <v>1</v>
      </c>
      <c r="AT83" s="92">
        <f>IFERROR(AW83/AU83,0)</f>
        <v>0</v>
      </c>
      <c r="AU83" s="90">
        <f t="shared" ref="AU83" si="374">IFERROR(ROUND(SUBTOTAL(9,AU70:AU82),0),0)</f>
        <v>1080000</v>
      </c>
      <c r="AV83" s="90">
        <f t="shared" ref="AV83" si="375">IFERROR(ROUND(SUBTOTAL(9,AV70:AV82),0),0)</f>
        <v>1080000</v>
      </c>
      <c r="AW83" s="90">
        <f t="shared" ref="AW83" si="376">IFERROR(ROUND(SUBTOTAL(9,AW70:AW82),0),0)</f>
        <v>0</v>
      </c>
      <c r="AX83" s="90"/>
      <c r="AY83" s="90">
        <f t="shared" ref="AY83" si="377">IFERROR(ROUND(SUBTOTAL(9,AY70:AY82),0),0)</f>
        <v>0</v>
      </c>
      <c r="AZ83" s="90">
        <f t="shared" ref="AZ83" si="378">IFERROR(ROUND(SUBTOTAL(9,AZ70:AZ82),0),0)</f>
        <v>0</v>
      </c>
      <c r="BA83" s="90">
        <f t="shared" ref="BA83" si="379">IFERROR(ROUND(SUBTOTAL(9,BA70:BA82),0),0)</f>
        <v>0</v>
      </c>
      <c r="BB83" s="90">
        <f t="shared" ref="BB83" si="380">IFERROR(ROUND(SUBTOTAL(9,BB70:BB82),0),0)</f>
        <v>0</v>
      </c>
      <c r="BC83" s="90"/>
      <c r="BD83" s="90"/>
      <c r="BE83" s="90"/>
      <c r="BF83" s="92">
        <f>IFERROR(BI83/BH83,0)</f>
        <v>1</v>
      </c>
      <c r="BG83" s="92">
        <f>IFERROR(BJ83/BH83,0)</f>
        <v>0</v>
      </c>
      <c r="BH83" s="90">
        <f t="shared" ref="BH83" si="381">IFERROR(ROUND(SUBTOTAL(9,BH70:BH82),0),0)</f>
        <v>4320000</v>
      </c>
      <c r="BI83" s="90">
        <f t="shared" ref="BI83" si="382">IFERROR(ROUND(SUBTOTAL(9,BI70:BI82),0),0)</f>
        <v>4320000</v>
      </c>
      <c r="BJ83" s="90">
        <f t="shared" ref="BJ83" si="383">IFERROR(ROUND(SUBTOTAL(9,BJ70:BJ82),0),0)</f>
        <v>0</v>
      </c>
      <c r="BK83" s="90"/>
      <c r="BL83" s="90">
        <f t="shared" ref="BL83" si="384">IFERROR(ROUND(SUBTOTAL(9,BL70:BL82),0),0)</f>
        <v>0</v>
      </c>
      <c r="BM83" s="90">
        <f t="shared" ref="BM83" si="385">IFERROR(ROUND(SUBTOTAL(9,BM70:BM82),0),0)</f>
        <v>0</v>
      </c>
      <c r="BN83" s="90">
        <f t="shared" ref="BN83" si="386">IFERROR(ROUND(SUBTOTAL(9,BN70:BN82),0),0)</f>
        <v>0</v>
      </c>
      <c r="BO83" s="90">
        <f t="shared" ref="BO83" si="387">IFERROR(ROUND(SUBTOTAL(9,BO70:BO82),0),0)</f>
        <v>0</v>
      </c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>
        <f t="shared" ref="CK83" si="388">IFERROR(ROUND(SUBTOTAL(9,CK70:CK82),0),0)</f>
        <v>270000</v>
      </c>
      <c r="CL83" s="90">
        <f t="shared" ref="CL83" si="389">IFERROR(ROUND(SUBTOTAL(9,CL70:CL82),0),0)</f>
        <v>0</v>
      </c>
      <c r="CM83" s="90">
        <f t="shared" ref="CM83" si="390">IFERROR(ROUND(SUBTOTAL(9,CM70:CM82),0),0)</f>
        <v>270000</v>
      </c>
      <c r="CN83" s="90">
        <f t="shared" ref="CN83" si="391">IFERROR(ROUND(SUBTOTAL(9,CN70:CN82),0),0)</f>
        <v>0</v>
      </c>
      <c r="CO83" s="90">
        <f t="shared" ref="CO83" si="392">IFERROR(ROUND(SUBTOTAL(9,CO70:CO82),0),0)</f>
        <v>270000</v>
      </c>
      <c r="CP83" s="90">
        <f t="shared" ref="CP83" si="393">IFERROR(ROUND(SUBTOTAL(9,CP70:CP82),0),0)</f>
        <v>0</v>
      </c>
      <c r="CQ83" s="90">
        <f t="shared" ref="CQ83" si="394">IFERROR(ROUND(SUBTOTAL(9,CQ70:CQ82),0),0)</f>
        <v>270000</v>
      </c>
      <c r="CR83" s="90">
        <f t="shared" ref="CR83" si="395">IFERROR(ROUND(SUBTOTAL(9,CR70:CR82),0),0)</f>
        <v>0</v>
      </c>
      <c r="CS83" s="90">
        <f t="shared" ref="CS83" si="396">IFERROR(ROUND(SUBTOTAL(9,CS70:CS82),0),0)</f>
        <v>270000</v>
      </c>
      <c r="CT83" s="90">
        <f t="shared" ref="CT83" si="397">IFERROR(ROUND(SUBTOTAL(9,CT70:CT82),0),0)</f>
        <v>0</v>
      </c>
      <c r="CU83" s="90">
        <f t="shared" ref="CU83" si="398">IFERROR(ROUND(SUBTOTAL(9,CU70:CU82),0),0)</f>
        <v>270000</v>
      </c>
      <c r="CV83" s="90">
        <f t="shared" ref="CV83" si="399">IFERROR(ROUND(SUBTOTAL(9,CV70:CV82),0),0)</f>
        <v>0</v>
      </c>
      <c r="CW83" s="90">
        <f t="shared" ref="CW83" si="400">IFERROR(ROUND(SUBTOTAL(9,CW70:CW82),0),0)</f>
        <v>270000</v>
      </c>
      <c r="CX83" s="90">
        <f t="shared" ref="CX83" si="401">IFERROR(ROUND(SUBTOTAL(9,CX70:CX82),0),0)</f>
        <v>0</v>
      </c>
      <c r="CY83" s="90">
        <f t="shared" ref="CY83" si="402">IFERROR(ROUND(SUBTOTAL(9,CY70:CY82),0),0)</f>
        <v>270000</v>
      </c>
      <c r="CZ83" s="90">
        <f t="shared" ref="CZ83" si="403">IFERROR(ROUND(SUBTOTAL(9,CZ70:CZ82),0),0)</f>
        <v>0</v>
      </c>
      <c r="DA83" s="90">
        <f t="shared" ref="DA83" si="404">IFERROR(ROUND(SUBTOTAL(9,DA70:DA82),0),0)</f>
        <v>270000</v>
      </c>
      <c r="DB83" s="90">
        <f t="shared" ref="DB83" si="405">IFERROR(ROUND(SUBTOTAL(9,DB70:DB82),0),0)</f>
        <v>0</v>
      </c>
      <c r="DC83" s="90">
        <f t="shared" ref="DC83" si="406">IFERROR(ROUND(SUBTOTAL(9,DC70:DC82),0),0)</f>
        <v>270000</v>
      </c>
      <c r="DD83" s="90">
        <f t="shared" ref="DD83" si="407">IFERROR(ROUND(SUBTOTAL(9,DD70:DD82),0),0)</f>
        <v>0</v>
      </c>
      <c r="DE83" s="90">
        <f t="shared" ref="DE83" si="408">IFERROR(ROUND(SUBTOTAL(9,DE70:DE82),0),0)</f>
        <v>270000</v>
      </c>
      <c r="DF83" s="90">
        <f t="shared" ref="DF83" si="409">IFERROR(ROUND(SUBTOTAL(9,DF70:DF82),0),0)</f>
        <v>0</v>
      </c>
      <c r="DG83" s="90">
        <f t="shared" ref="DG83" si="410">IFERROR(ROUND(SUBTOTAL(9,DG70:DG82),0),0)</f>
        <v>270000</v>
      </c>
      <c r="DH83" s="90">
        <f t="shared" ref="DH83" si="411">IFERROR(ROUND(SUBTOTAL(9,DH70:DH82),0),0)</f>
        <v>0</v>
      </c>
      <c r="DI83" s="90">
        <f t="shared" ref="DI83" si="412">IFERROR(ROUND(SUBTOTAL(9,DI70:DI82),0),0)</f>
        <v>270000</v>
      </c>
      <c r="DJ83" s="90">
        <f t="shared" ref="DJ83" si="413">IFERROR(ROUND(SUBTOTAL(9,DJ70:DJ82),0),0)</f>
        <v>0</v>
      </c>
      <c r="DK83" s="90">
        <f t="shared" ref="DK83" si="414">IFERROR(ROUND(SUBTOTAL(9,DK70:DK82),0),0)</f>
        <v>270000</v>
      </c>
      <c r="DL83" s="90">
        <f t="shared" ref="DL83" si="415">IFERROR(ROUND(SUBTOTAL(9,DL70:DL82),0),0)</f>
        <v>0</v>
      </c>
      <c r="DM83" s="90">
        <f t="shared" ref="DM83" si="416">IFERROR(ROUND(SUBTOTAL(9,DM70:DM82),0),0)</f>
        <v>270000</v>
      </c>
      <c r="DN83" s="90">
        <f t="shared" ref="DN83" si="417">IFERROR(ROUND(SUBTOTAL(9,DN70:DN82),0),0)</f>
        <v>0</v>
      </c>
      <c r="DO83" s="90">
        <f t="shared" ref="DO83" si="418">IFERROR(ROUND(SUBTOTAL(9,DO70:DO82),0),0)</f>
        <v>270000</v>
      </c>
      <c r="DP83" s="90">
        <f t="shared" ref="DP83" si="419">IFERROR(ROUND(SUBTOTAL(9,DP70:DP82),0),0)</f>
        <v>0</v>
      </c>
      <c r="DQ83" s="90">
        <f t="shared" ref="DQ83" si="420">IFERROR(ROUND(SUBTOTAL(9,DQ70:DQ82),0),0)</f>
        <v>0</v>
      </c>
      <c r="DR83" s="90">
        <f t="shared" ref="DR83" si="421">IFERROR(ROUND(SUBTOTAL(9,DR70:DR82),0),0)</f>
        <v>0</v>
      </c>
      <c r="DS83" s="90">
        <f t="shared" ref="DS83" si="422">IFERROR(ROUND(SUBTOTAL(9,DS70:DS82),0),0)</f>
        <v>0</v>
      </c>
      <c r="DT83" s="90">
        <f t="shared" ref="DT83" si="423">IFERROR(ROUND(SUBTOTAL(9,DT70:DT82),0),0)</f>
        <v>0</v>
      </c>
      <c r="DU83" s="90">
        <f t="shared" ref="DU83" si="424">IFERROR(ROUND(SUBTOTAL(9,DU70:DU82),0),0)</f>
        <v>4320000</v>
      </c>
      <c r="DV83" s="90">
        <f t="shared" ref="DV83" si="425">IFERROR(ROUND(SUBTOTAL(9,DV70:DV82),0),0)</f>
        <v>0</v>
      </c>
      <c r="DW83" s="90">
        <f t="shared" ref="DW83" si="426">IFERROR(ROUND(SUBTOTAL(9,DW70:DW82),0),0)</f>
        <v>0</v>
      </c>
      <c r="DX83" s="90">
        <f t="shared" ref="DX83" si="427">IFERROR(ROUND(SUBTOTAL(9,DX70:DX82),0),0)</f>
        <v>0</v>
      </c>
      <c r="DY83" s="196" t="s">
        <v>50</v>
      </c>
      <c r="EB83" s="175"/>
    </row>
    <row r="84" spans="1:132" s="113" customFormat="1" x14ac:dyDescent="0.35">
      <c r="A84" s="115" t="s">
        <v>153</v>
      </c>
      <c r="B84" s="62" t="s">
        <v>53</v>
      </c>
      <c r="C84" s="44"/>
      <c r="D84" s="45"/>
      <c r="E84" s="44"/>
      <c r="F84" s="46"/>
      <c r="G84" s="46"/>
      <c r="H84" s="93">
        <f t="shared" ref="H84:H90" si="428">IFERROR(ROUND((C84*D84*E84),0),0)</f>
        <v>0</v>
      </c>
      <c r="I84" s="93">
        <f t="shared" ref="I84:I90" si="429">IFERROR(ROUND(H84*F84,2),0)</f>
        <v>0</v>
      </c>
      <c r="J84" s="93">
        <f t="shared" ref="J84:J90" si="430">IFERROR(ROUND(H84*G84,2),0)</f>
        <v>0</v>
      </c>
      <c r="K84" s="116"/>
      <c r="L84" s="183"/>
      <c r="M84" s="183"/>
      <c r="N84" s="183"/>
      <c r="O84" s="183"/>
      <c r="P84" s="44"/>
      <c r="Q84" s="45"/>
      <c r="R84" s="44"/>
      <c r="S84" s="46"/>
      <c r="T84" s="46"/>
      <c r="U84" s="93">
        <f t="shared" ref="U84:U90" si="431">IFERROR(ROUND((P84*Q84*R84),0),0)</f>
        <v>0</v>
      </c>
      <c r="V84" s="93">
        <f t="shared" ref="V84:V90" si="432">IFERROR(ROUND(U84*S84,2),0)</f>
        <v>0</v>
      </c>
      <c r="W84" s="93">
        <f t="shared" ref="W84:W90" si="433">IFERROR(ROUND(U84*T84,2),0)</f>
        <v>0</v>
      </c>
      <c r="X84" s="116"/>
      <c r="Y84" s="183"/>
      <c r="Z84" s="183"/>
      <c r="AA84" s="183"/>
      <c r="AB84" s="183"/>
      <c r="AC84" s="44"/>
      <c r="AD84" s="45"/>
      <c r="AE84" s="44"/>
      <c r="AF84" s="46"/>
      <c r="AG84" s="46"/>
      <c r="AH84" s="93">
        <f t="shared" ref="AH84:AH90" si="434">IFERROR(ROUND((AC84*AD84*AE84),0),0)</f>
        <v>0</v>
      </c>
      <c r="AI84" s="93">
        <f t="shared" ref="AI84:AI90" si="435">IFERROR(ROUND(AH84*AF84,2),0)</f>
        <v>0</v>
      </c>
      <c r="AJ84" s="93">
        <f t="shared" ref="AJ84:AJ90" si="436">IFERROR(ROUND(AH84*AG84,2),0)</f>
        <v>0</v>
      </c>
      <c r="AK84" s="116"/>
      <c r="AL84" s="183"/>
      <c r="AM84" s="183"/>
      <c r="AN84" s="183"/>
      <c r="AO84" s="183"/>
      <c r="AP84" s="44"/>
      <c r="AQ84" s="45"/>
      <c r="AR84" s="44"/>
      <c r="AS84" s="46"/>
      <c r="AT84" s="46"/>
      <c r="AU84" s="93">
        <f t="shared" ref="AU84:AU90" si="437">IFERROR(ROUND((AP84*AQ84*AR84),0),0)</f>
        <v>0</v>
      </c>
      <c r="AV84" s="93">
        <f t="shared" ref="AV84:AV90" si="438">IFERROR(ROUND(AU84*AS84,2),0)</f>
        <v>0</v>
      </c>
      <c r="AW84" s="93">
        <f t="shared" ref="AW84:AW90" si="439">IFERROR(ROUND(AU84*AT84,2),0)</f>
        <v>0</v>
      </c>
      <c r="AX84" s="116"/>
      <c r="AY84" s="183"/>
      <c r="AZ84" s="183"/>
      <c r="BA84" s="183"/>
      <c r="BB84" s="183"/>
      <c r="BC84" s="94">
        <f>IFERROR(ROUND(AVERAGE(P84,AC84,AP84),2),0)</f>
        <v>0</v>
      </c>
      <c r="BD84" s="44">
        <f>IFERROR(ROUND(AVERAGE(Q84,AD84,AQ84),2),0)</f>
        <v>0</v>
      </c>
      <c r="BE84" s="45">
        <f>IFERROR(ROUND(R84+AE84+AR84,2),0)</f>
        <v>0</v>
      </c>
      <c r="BF84" s="94">
        <f t="shared" ref="BF84" si="440">IFERROR(ROUND(AVERAGE(S84,AF84,AS84),2),0)</f>
        <v>0</v>
      </c>
      <c r="BG84" s="94">
        <f t="shared" ref="BG84" si="441">IFERROR(ROUND(AVERAGE(T84,AG84,AT84),2),0)</f>
        <v>0</v>
      </c>
      <c r="BH84" s="93">
        <f>IFERROR(ROUND(U84+AH84+AU84,2),0)</f>
        <v>0</v>
      </c>
      <c r="BI84" s="93">
        <f t="shared" ref="BI84" si="442">IFERROR(ROUND(V84+AI84+AV84,2),0)</f>
        <v>0</v>
      </c>
      <c r="BJ84" s="93">
        <f t="shared" ref="BJ84" si="443">IFERROR(ROUND(W84+AJ84+AW84,2),0)</f>
        <v>0</v>
      </c>
      <c r="BK84" s="93">
        <f t="shared" ref="BK84" si="444">IFERROR(ROUND(X84+AK84+AX84,2),0)</f>
        <v>0</v>
      </c>
      <c r="BL84" s="93">
        <f t="shared" ref="BL84" si="445">IFERROR(ROUND(Y84+AL84+AY84,2),0)</f>
        <v>0</v>
      </c>
      <c r="BM84" s="93">
        <f t="shared" ref="BM84" si="446">IFERROR(ROUND(Z84+AM84+AZ84,2),0)</f>
        <v>0</v>
      </c>
      <c r="BN84" s="93">
        <f t="shared" ref="BN84" si="447">IFERROR(ROUND(AA84+AN84+BA84,2),0)</f>
        <v>0</v>
      </c>
      <c r="BO84" s="93">
        <f t="shared" ref="BO84" si="448">IFERROR(ROUND(AB84+AO84+BB84,2),0)</f>
        <v>0</v>
      </c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17"/>
      <c r="CG84" s="117"/>
      <c r="CH84" s="99">
        <f>ROUND(SUM(BP84:CG84),2)</f>
        <v>0</v>
      </c>
      <c r="CI84" s="99">
        <f>IFERROR(ROUND(BE84-CH84,2),0)</f>
        <v>0</v>
      </c>
      <c r="CJ84" s="118"/>
      <c r="CK84" s="117">
        <f>IFERROR(ROUND(((($BD84*$BP84)*$BC84)*$BF84),0),0)</f>
        <v>0</v>
      </c>
      <c r="CL84" s="117">
        <f>IFERROR(ROUND(((($BD84*$BP84)*$BC84)*$BG84),0),0)</f>
        <v>0</v>
      </c>
      <c r="CM84" s="117">
        <f>IFERROR(ROUND(((($BD84*$BQ84)*$BC84)*$BF84),0),0)</f>
        <v>0</v>
      </c>
      <c r="CN84" s="117">
        <f>IFERROR(ROUND(((($BD84*$BQ84)*$BC84)*$BG84),0),0)</f>
        <v>0</v>
      </c>
      <c r="CO84" s="117">
        <f>IFERROR(ROUND(((($BD84*$BR84)*$BC84)*$BF84),0),0)</f>
        <v>0</v>
      </c>
      <c r="CP84" s="117">
        <f>IFERROR(ROUND(((($BD84*$BR84)*$BC84)*$BG84),0),0)</f>
        <v>0</v>
      </c>
      <c r="CQ84" s="117">
        <f>IFERROR(ROUND(((($BD84*$BS84)*$BC84)*$BF84),0),0)</f>
        <v>0</v>
      </c>
      <c r="CR84" s="117">
        <f>IFERROR(ROUND(((($BD84*$BS84)*$BC84)*$BG84),0),0)</f>
        <v>0</v>
      </c>
      <c r="CS84" s="117">
        <f>IFERROR(ROUND(((($BD84*$BT84)*$BC84)*$BF84),0),0)</f>
        <v>0</v>
      </c>
      <c r="CT84" s="117">
        <f>IFERROR(ROUND(((($BD84*$BT84)*$BC84)*$BG84),0),0)</f>
        <v>0</v>
      </c>
      <c r="CU84" s="117">
        <f>IFERROR(ROUND(((($BD84*$BU84)*$BC84)*$BF84),0),0)</f>
        <v>0</v>
      </c>
      <c r="CV84" s="117">
        <f>IFERROR(ROUND(((($BD84*$BU84)*$BC84)*$BG84),0),0)</f>
        <v>0</v>
      </c>
      <c r="CW84" s="117">
        <f>IFERROR(ROUND(((($BD84*$BV84)*$BC84)*$BF84),0),0)</f>
        <v>0</v>
      </c>
      <c r="CX84" s="117">
        <f>IFERROR(ROUND(((($BD84*$BV84)*$BC84)*$BG84),0),0)</f>
        <v>0</v>
      </c>
      <c r="CY84" s="117">
        <f>IFERROR(ROUND(((($BD84*$BW84)*$BC84)*$BF84),0),0)</f>
        <v>0</v>
      </c>
      <c r="CZ84" s="117">
        <f>IFERROR(ROUND(((($BD84*$BW84)*$BC84)*$BG84),0),0)</f>
        <v>0</v>
      </c>
      <c r="DA84" s="117">
        <f>IFERROR(ROUND(((($BD84*$BX84)*$BC84)*$BF84),0),0)</f>
        <v>0</v>
      </c>
      <c r="DB84" s="117">
        <f>IFERROR(ROUND(((($BD84*$BX84)*$BC84)*$BG84),0),0)</f>
        <v>0</v>
      </c>
      <c r="DC84" s="117">
        <f>IFERROR(ROUND(((($BD84*$BY84)*$BC84)*$BF84),0),0)</f>
        <v>0</v>
      </c>
      <c r="DD84" s="117">
        <f>IFERROR(ROUND(((($BD84*$BY84)*$BC84)*$BG84),0),0)</f>
        <v>0</v>
      </c>
      <c r="DE84" s="117">
        <f>IFERROR(ROUND(((($BD84*$BZ84)*$BC84)*$BF84),0),0)</f>
        <v>0</v>
      </c>
      <c r="DF84" s="117">
        <f>IFERROR(ROUND(((($BD84*$BZ84)*$BC84)*$BG84),0),0)</f>
        <v>0</v>
      </c>
      <c r="DG84" s="117">
        <f>IFERROR(ROUND(((($BD84*$CA84)*$BC84)*$BF84),0),0)</f>
        <v>0</v>
      </c>
      <c r="DH84" s="117">
        <f>IFERROR(ROUND(((($BD84*$CA84)*$BC84)*$BG84),0),0)</f>
        <v>0</v>
      </c>
      <c r="DI84" s="117">
        <f>IFERROR(ROUND(((($BD84*$CB84)*$BC84)*$BF84),0),0)</f>
        <v>0</v>
      </c>
      <c r="DJ84" s="117">
        <f>IFERROR(ROUND(((($BD84*$CB84)*$BC84)*$BG84),0),0)</f>
        <v>0</v>
      </c>
      <c r="DK84" s="117">
        <f>IFERROR(ROUND(((($BD84*$CC84)*$BC84)*$BF84),0),0)</f>
        <v>0</v>
      </c>
      <c r="DL84" s="117">
        <f>IFERROR(ROUND(((($BD84*$CC84)*$BC84)*$BG84),0),0)</f>
        <v>0</v>
      </c>
      <c r="DM84" s="117">
        <f>IFERROR(ROUND(((($BD84*$CD84)*$BC84)*$BF84),0),0)</f>
        <v>0</v>
      </c>
      <c r="DN84" s="117">
        <f>IFERROR(ROUND(((($BD84*$CD84)*$BC84)*$BG84),0),0)</f>
        <v>0</v>
      </c>
      <c r="DO84" s="117">
        <f>IFERROR(ROUND(((($BD84*$CE84)*$BC84)*$BF84),0),0)</f>
        <v>0</v>
      </c>
      <c r="DP84" s="117">
        <f>IFERROR(ROUND(((($BD84*$CE84)*$BC84)*$BG84),0),0)</f>
        <v>0</v>
      </c>
      <c r="DQ84" s="117">
        <f>IFERROR(ROUND(((($BD84*$CF84)*$BC84)*$BF84),0),0)</f>
        <v>0</v>
      </c>
      <c r="DR84" s="117">
        <f>IFERROR(ROUND(((($BD84*$CF84)*$BC84)*$BG84),0),0)</f>
        <v>0</v>
      </c>
      <c r="DS84" s="117">
        <f>IFERROR(ROUND(((($BD84*$CG84)*$BC84)*$BF84),0),0)</f>
        <v>0</v>
      </c>
      <c r="DT84" s="117">
        <f>IFERROR(ROUND(((($BD84*$CG84)*$BC84)*$BG84),0),0)</f>
        <v>0</v>
      </c>
      <c r="DU84" s="118">
        <f>ROUND(CK84+CM84+CO84+CQ84+CS84+CU84+CW84+CY84+DA84+DC84+DE84+DG84+DI84+DK84+DM84+DO84+DQ84+DS84,0)</f>
        <v>0</v>
      </c>
      <c r="DV84" s="118">
        <f>ROUND(CL84+CN84+CP84+CR84+CT84+CV84+CX84+CZ84+DB84+DD84+DF84+DH84+DJ84+DL84+DN84+DP84+DR84+DT84,0)</f>
        <v>0</v>
      </c>
      <c r="DW84" s="118">
        <f>IFERROR(ROUND(DU84-BI84,2),0)</f>
        <v>0</v>
      </c>
      <c r="DX84" s="118">
        <f>IFERROR(ROUND(DV84-BJ84,2),0)</f>
        <v>0</v>
      </c>
      <c r="DY84" s="157"/>
      <c r="EB84" s="175"/>
    </row>
    <row r="85" spans="1:132" s="113" customFormat="1" x14ac:dyDescent="0.35">
      <c r="A85" s="148" t="s">
        <v>154</v>
      </c>
      <c r="B85" s="189" t="s">
        <v>155</v>
      </c>
      <c r="C85" s="190"/>
      <c r="D85" s="191"/>
      <c r="E85" s="190"/>
      <c r="F85" s="192"/>
      <c r="G85" s="192"/>
      <c r="H85" s="176">
        <f t="shared" si="428"/>
        <v>0</v>
      </c>
      <c r="I85" s="176">
        <f t="shared" si="429"/>
        <v>0</v>
      </c>
      <c r="J85" s="176">
        <f t="shared" si="430"/>
        <v>0</v>
      </c>
      <c r="K85" s="193"/>
      <c r="L85" s="178"/>
      <c r="M85" s="178"/>
      <c r="N85" s="178"/>
      <c r="O85" s="178"/>
      <c r="P85" s="190"/>
      <c r="Q85" s="191"/>
      <c r="R85" s="190"/>
      <c r="S85" s="192"/>
      <c r="T85" s="192"/>
      <c r="U85" s="176">
        <f t="shared" si="431"/>
        <v>0</v>
      </c>
      <c r="V85" s="176">
        <f t="shared" si="432"/>
        <v>0</v>
      </c>
      <c r="W85" s="176">
        <f t="shared" si="433"/>
        <v>0</v>
      </c>
      <c r="X85" s="193"/>
      <c r="Y85" s="178"/>
      <c r="Z85" s="178"/>
      <c r="AA85" s="178"/>
      <c r="AB85" s="178"/>
      <c r="AC85" s="190"/>
      <c r="AD85" s="191"/>
      <c r="AE85" s="190"/>
      <c r="AF85" s="192"/>
      <c r="AG85" s="192"/>
      <c r="AH85" s="176">
        <f t="shared" si="434"/>
        <v>0</v>
      </c>
      <c r="AI85" s="176">
        <f t="shared" si="435"/>
        <v>0</v>
      </c>
      <c r="AJ85" s="176">
        <f t="shared" si="436"/>
        <v>0</v>
      </c>
      <c r="AK85" s="193"/>
      <c r="AL85" s="178"/>
      <c r="AM85" s="178"/>
      <c r="AN85" s="178"/>
      <c r="AO85" s="178"/>
      <c r="AP85" s="190"/>
      <c r="AQ85" s="191"/>
      <c r="AR85" s="190"/>
      <c r="AS85" s="192"/>
      <c r="AT85" s="192"/>
      <c r="AU85" s="176">
        <f t="shared" si="437"/>
        <v>0</v>
      </c>
      <c r="AV85" s="176">
        <f t="shared" si="438"/>
        <v>0</v>
      </c>
      <c r="AW85" s="176">
        <f t="shared" si="439"/>
        <v>0</v>
      </c>
      <c r="AX85" s="193"/>
      <c r="AY85" s="178"/>
      <c r="AZ85" s="178"/>
      <c r="BA85" s="178"/>
      <c r="BB85" s="178"/>
      <c r="BC85" s="194">
        <f>IFERROR(ROUND(AVERAGE(P85,AC85,AP85),2),0)</f>
        <v>0</v>
      </c>
      <c r="BD85" s="190">
        <f>IFERROR(ROUND(AVERAGE(Q85,AD85,AQ85),2),0)</f>
        <v>0</v>
      </c>
      <c r="BE85" s="191">
        <f>IFERROR(ROUND(R85+AE85+AR85,2),0)</f>
        <v>0</v>
      </c>
      <c r="BF85" s="194">
        <f t="shared" ref="BF85:BF90" si="449">IFERROR(ROUND(AVERAGE(S85,AF85,AS85),2),0)</f>
        <v>0</v>
      </c>
      <c r="BG85" s="194">
        <f t="shared" ref="BG85:BG90" si="450">IFERROR(ROUND(AVERAGE(T85,AG85,AT85),2),0)</f>
        <v>0</v>
      </c>
      <c r="BH85" s="176">
        <f>IFERROR(ROUND(U85+AH85+AU85,2),0)</f>
        <v>0</v>
      </c>
      <c r="BI85" s="176">
        <f t="shared" ref="BI85:BI90" si="451">IFERROR(ROUND(V85+AI85+AV85,2),0)</f>
        <v>0</v>
      </c>
      <c r="BJ85" s="176">
        <f t="shared" ref="BJ85:BJ90" si="452">IFERROR(ROUND(W85+AJ85+AW85,2),0)</f>
        <v>0</v>
      </c>
      <c r="BK85" s="176">
        <f t="shared" ref="BK85:BK90" si="453">IFERROR(ROUND(X85+AK85+AX85,2),0)</f>
        <v>0</v>
      </c>
      <c r="BL85" s="176">
        <f t="shared" ref="BL85:BL90" si="454">IFERROR(ROUND(Y85+AL85+AY85,2),0)</f>
        <v>0</v>
      </c>
      <c r="BM85" s="176">
        <f t="shared" ref="BM85:BM90" si="455">IFERROR(ROUND(Z85+AM85+AZ85,2),0)</f>
        <v>0</v>
      </c>
      <c r="BN85" s="176">
        <f t="shared" ref="BN85:BN90" si="456">IFERROR(ROUND(AA85+AN85+BA85,2),0)</f>
        <v>0</v>
      </c>
      <c r="BO85" s="176">
        <f t="shared" ref="BO85:BO90" si="457">IFERROR(ROUND(AB85+AO85+BB85,2),0)</f>
        <v>0</v>
      </c>
      <c r="BP85" s="125"/>
      <c r="BQ85" s="125"/>
      <c r="BR85" s="125"/>
      <c r="BS85" s="125"/>
      <c r="BT85" s="125"/>
      <c r="BU85" s="125"/>
      <c r="BV85" s="125"/>
      <c r="BW85" s="125"/>
      <c r="BX85" s="125"/>
      <c r="BY85" s="125"/>
      <c r="BZ85" s="125"/>
      <c r="CA85" s="125"/>
      <c r="CB85" s="125"/>
      <c r="CC85" s="125"/>
      <c r="CD85" s="125"/>
      <c r="CE85" s="125"/>
      <c r="CF85" s="195"/>
      <c r="CG85" s="195"/>
      <c r="CH85" s="182">
        <f>ROUND(SUM(BP85:CG85),2)</f>
        <v>0</v>
      </c>
      <c r="CI85" s="182">
        <f>IFERROR(ROUND(BE85-CH85,2),0)</f>
        <v>0</v>
      </c>
      <c r="CJ85" s="179"/>
      <c r="CK85" s="195">
        <f>IFERROR(ROUND(((($BD85*$BP85)*$BC85)*$BF85),0),0)</f>
        <v>0</v>
      </c>
      <c r="CL85" s="195">
        <f>IFERROR(ROUND(((($BD85*$BP85)*$BC85)*$BG85),0),0)</f>
        <v>0</v>
      </c>
      <c r="CM85" s="195">
        <f>IFERROR(ROUND(((($BD85*$BQ85)*$BC85)*$BF85),0),0)</f>
        <v>0</v>
      </c>
      <c r="CN85" s="195">
        <f>IFERROR(ROUND(((($BD85*$BQ85)*$BC85)*$BG85),0),0)</f>
        <v>0</v>
      </c>
      <c r="CO85" s="195">
        <f>IFERROR(ROUND(((($BD85*$BR85)*$BC85)*$BF85),0),0)</f>
        <v>0</v>
      </c>
      <c r="CP85" s="195">
        <f>IFERROR(ROUND(((($BD85*$BR85)*$BC85)*$BG85),0),0)</f>
        <v>0</v>
      </c>
      <c r="CQ85" s="195">
        <f>IFERROR(ROUND(((($BD85*$BS85)*$BC85)*$BF85),0),0)</f>
        <v>0</v>
      </c>
      <c r="CR85" s="195">
        <f>IFERROR(ROUND(((($BD85*$BS85)*$BC85)*$BG85),0),0)</f>
        <v>0</v>
      </c>
      <c r="CS85" s="195">
        <f>IFERROR(ROUND(((($BD85*$BT85)*$BC85)*$BF85),0),0)</f>
        <v>0</v>
      </c>
      <c r="CT85" s="195">
        <f>IFERROR(ROUND(((($BD85*$BT85)*$BC85)*$BG85),0),0)</f>
        <v>0</v>
      </c>
      <c r="CU85" s="195">
        <f>IFERROR(ROUND(((($BD85*$BU85)*$BC85)*$BF85),0),0)</f>
        <v>0</v>
      </c>
      <c r="CV85" s="195">
        <f>IFERROR(ROUND(((($BD85*$BU85)*$BC85)*$BG85),0),0)</f>
        <v>0</v>
      </c>
      <c r="CW85" s="195">
        <f>IFERROR(ROUND(((($BD85*$BV85)*$BC85)*$BF85),0),0)</f>
        <v>0</v>
      </c>
      <c r="CX85" s="195">
        <f>IFERROR(ROUND(((($BD85*$BV85)*$BC85)*$BG85),0),0)</f>
        <v>0</v>
      </c>
      <c r="CY85" s="195">
        <f>IFERROR(ROUND(((($BD85*$BW85)*$BC85)*$BF85),0),0)</f>
        <v>0</v>
      </c>
      <c r="CZ85" s="195">
        <f>IFERROR(ROUND(((($BD85*$BW85)*$BC85)*$BG85),0),0)</f>
        <v>0</v>
      </c>
      <c r="DA85" s="195">
        <f>IFERROR(ROUND(((($BD85*$BX85)*$BC85)*$BF85),0),0)</f>
        <v>0</v>
      </c>
      <c r="DB85" s="195">
        <f>IFERROR(ROUND(((($BD85*$BX85)*$BC85)*$BG85),0),0)</f>
        <v>0</v>
      </c>
      <c r="DC85" s="195">
        <f>IFERROR(ROUND(((($BD85*$BY85)*$BC85)*$BF85),0),0)</f>
        <v>0</v>
      </c>
      <c r="DD85" s="195">
        <f>IFERROR(ROUND(((($BD85*$BY85)*$BC85)*$BG85),0),0)</f>
        <v>0</v>
      </c>
      <c r="DE85" s="195">
        <f>IFERROR(ROUND(((($BD85*$BZ85)*$BC85)*$BF85),0),0)</f>
        <v>0</v>
      </c>
      <c r="DF85" s="195">
        <f>IFERROR(ROUND(((($BD85*$BZ85)*$BC85)*$BG85),0),0)</f>
        <v>0</v>
      </c>
      <c r="DG85" s="195">
        <f>IFERROR(ROUND(((($BD85*$CA85)*$BC85)*$BF85),0),0)</f>
        <v>0</v>
      </c>
      <c r="DH85" s="195">
        <f>IFERROR(ROUND(((($BD85*$CA85)*$BC85)*$BG85),0),0)</f>
        <v>0</v>
      </c>
      <c r="DI85" s="195">
        <f>IFERROR(ROUND(((($BD85*$CB85)*$BC85)*$BF85),0),0)</f>
        <v>0</v>
      </c>
      <c r="DJ85" s="195">
        <f>IFERROR(ROUND(((($BD85*$CB85)*$BC85)*$BG85),0),0)</f>
        <v>0</v>
      </c>
      <c r="DK85" s="195">
        <f>IFERROR(ROUND(((($BD85*$CC85)*$BC85)*$BF85),0),0)</f>
        <v>0</v>
      </c>
      <c r="DL85" s="195">
        <f>IFERROR(ROUND(((($BD85*$CC85)*$BC85)*$BG85),0),0)</f>
        <v>0</v>
      </c>
      <c r="DM85" s="195">
        <f>IFERROR(ROUND(((($BD85*$CD85)*$BC85)*$BF85),0),0)</f>
        <v>0</v>
      </c>
      <c r="DN85" s="195">
        <f>IFERROR(ROUND(((($BD85*$CD85)*$BC85)*$BG85),0),0)</f>
        <v>0</v>
      </c>
      <c r="DO85" s="195">
        <f>IFERROR(ROUND(((($BD85*$CE85)*$BC85)*$BF85),0),0)</f>
        <v>0</v>
      </c>
      <c r="DP85" s="195">
        <f>IFERROR(ROUND(((($BD85*$CE85)*$BC85)*$BG85),0),0)</f>
        <v>0</v>
      </c>
      <c r="DQ85" s="195">
        <f>IFERROR(ROUND(((($BD85*$CF85)*$BC85)*$BF85),0),0)</f>
        <v>0</v>
      </c>
      <c r="DR85" s="195">
        <f>IFERROR(ROUND(((($BD85*$CF85)*$BC85)*$BG85),0),0)</f>
        <v>0</v>
      </c>
      <c r="DS85" s="195">
        <f>IFERROR(ROUND(((($BD85*$CG85)*$BC85)*$BF85),0),0)</f>
        <v>0</v>
      </c>
      <c r="DT85" s="195">
        <f>IFERROR(ROUND(((($BD85*$CG85)*$BC85)*$BG85),0),0)</f>
        <v>0</v>
      </c>
      <c r="DU85" s="179">
        <f>ROUND(CK85+CM85+CO85+CQ85+CS85+CU85+CW85+CY85+DA85+DC85+DE85+DG85+DI85+DK85+DM85+DO85+DQ85+DS85,0)</f>
        <v>0</v>
      </c>
      <c r="DV85" s="179">
        <f>ROUND(CL85+CN85+CP85+CR85+CT85+CV85+CX85+CZ85+DB85+DD85+DF85+DH85+DJ85+DL85+DN85+DP85+DR85+DT85,0)</f>
        <v>0</v>
      </c>
      <c r="DW85" s="179">
        <f>IFERROR(ROUND(DU85-BI85,2),0)</f>
        <v>0</v>
      </c>
      <c r="DX85" s="179">
        <f>IFERROR(ROUND(DV85-BJ85,2),0)</f>
        <v>0</v>
      </c>
      <c r="DY85" s="154"/>
      <c r="EB85" s="175"/>
    </row>
    <row r="86" spans="1:132" x14ac:dyDescent="0.35">
      <c r="A86" s="29" t="s">
        <v>156</v>
      </c>
      <c r="B86" s="63" t="s">
        <v>110</v>
      </c>
      <c r="C86" s="31"/>
      <c r="D86" s="96"/>
      <c r="E86" s="31"/>
      <c r="F86" s="97"/>
      <c r="G86" s="55"/>
      <c r="H86" s="47">
        <f t="shared" si="428"/>
        <v>0</v>
      </c>
      <c r="I86" s="47">
        <f t="shared" si="429"/>
        <v>0</v>
      </c>
      <c r="J86" s="47">
        <f t="shared" si="430"/>
        <v>0</v>
      </c>
      <c r="K86" s="119"/>
      <c r="L86" s="184"/>
      <c r="M86" s="184"/>
      <c r="N86" s="184"/>
      <c r="O86" s="184"/>
      <c r="P86" s="31">
        <v>1</v>
      </c>
      <c r="Q86" s="96">
        <v>75000</v>
      </c>
      <c r="R86" s="31">
        <v>8</v>
      </c>
      <c r="S86" s="97">
        <v>1</v>
      </c>
      <c r="T86" s="55"/>
      <c r="U86" s="47">
        <f t="shared" si="431"/>
        <v>600000</v>
      </c>
      <c r="V86" s="47">
        <f t="shared" si="432"/>
        <v>600000</v>
      </c>
      <c r="W86" s="47">
        <f t="shared" si="433"/>
        <v>0</v>
      </c>
      <c r="X86" s="119"/>
      <c r="Y86" s="184"/>
      <c r="Z86" s="184"/>
      <c r="AA86" s="184"/>
      <c r="AB86" s="184"/>
      <c r="AC86" s="31">
        <v>1</v>
      </c>
      <c r="AD86" s="96">
        <v>75000</v>
      </c>
      <c r="AE86" s="31">
        <v>4</v>
      </c>
      <c r="AF86" s="97">
        <v>1</v>
      </c>
      <c r="AG86" s="55"/>
      <c r="AH86" s="47">
        <f t="shared" si="434"/>
        <v>300000</v>
      </c>
      <c r="AI86" s="47">
        <f t="shared" si="435"/>
        <v>300000</v>
      </c>
      <c r="AJ86" s="47">
        <f t="shared" si="436"/>
        <v>0</v>
      </c>
      <c r="AK86" s="119"/>
      <c r="AL86" s="184"/>
      <c r="AM86" s="184"/>
      <c r="AN86" s="184"/>
      <c r="AO86" s="184"/>
      <c r="AP86" s="31">
        <v>1</v>
      </c>
      <c r="AQ86" s="96">
        <v>75000</v>
      </c>
      <c r="AR86" s="31">
        <v>4</v>
      </c>
      <c r="AS86" s="97">
        <v>1</v>
      </c>
      <c r="AT86" s="55"/>
      <c r="AU86" s="47">
        <f t="shared" si="437"/>
        <v>300000</v>
      </c>
      <c r="AV86" s="47">
        <f t="shared" si="438"/>
        <v>300000</v>
      </c>
      <c r="AW86" s="47">
        <f t="shared" si="439"/>
        <v>0</v>
      </c>
      <c r="AX86" s="119"/>
      <c r="AY86" s="184"/>
      <c r="AZ86" s="184"/>
      <c r="BA86" s="184"/>
      <c r="BB86" s="184"/>
      <c r="BC86" s="31">
        <v>1</v>
      </c>
      <c r="BD86" s="82">
        <f t="shared" ref="BD86:BD90" si="458">IFERROR(ROUND(AVERAGE(Q86,AD86,AQ86),2),0)</f>
        <v>75000</v>
      </c>
      <c r="BE86" s="86">
        <f t="shared" ref="BE86:BE90" si="459">IFERROR(ROUND(R86+AE86+AR86,2),0)</f>
        <v>16</v>
      </c>
      <c r="BF86" s="83">
        <f t="shared" si="449"/>
        <v>1</v>
      </c>
      <c r="BG86" s="83">
        <f t="shared" si="450"/>
        <v>0</v>
      </c>
      <c r="BH86" s="32">
        <f t="shared" ref="BH86:BH90" si="460">IFERROR(ROUND(U86+AH86+AU86,2),0)</f>
        <v>1200000</v>
      </c>
      <c r="BI86" s="32">
        <f t="shared" si="451"/>
        <v>1200000</v>
      </c>
      <c r="BJ86" s="32">
        <f t="shared" si="452"/>
        <v>0</v>
      </c>
      <c r="BK86" s="32">
        <f t="shared" si="453"/>
        <v>0</v>
      </c>
      <c r="BL86" s="32">
        <f t="shared" si="454"/>
        <v>0</v>
      </c>
      <c r="BM86" s="32">
        <f t="shared" si="455"/>
        <v>0</v>
      </c>
      <c r="BN86" s="32">
        <f t="shared" si="456"/>
        <v>0</v>
      </c>
      <c r="BO86" s="32">
        <f t="shared" si="457"/>
        <v>0</v>
      </c>
      <c r="BP86" s="31">
        <v>1</v>
      </c>
      <c r="BQ86" s="31">
        <v>1</v>
      </c>
      <c r="BR86" s="31">
        <v>1</v>
      </c>
      <c r="BS86" s="31">
        <v>1</v>
      </c>
      <c r="BT86" s="31">
        <v>1</v>
      </c>
      <c r="BU86" s="31">
        <v>1</v>
      </c>
      <c r="BV86" s="31">
        <v>1</v>
      </c>
      <c r="BW86" s="31">
        <v>1</v>
      </c>
      <c r="BX86" s="31">
        <v>1</v>
      </c>
      <c r="BY86" s="31">
        <v>1</v>
      </c>
      <c r="BZ86" s="31">
        <v>1</v>
      </c>
      <c r="CA86" s="31">
        <v>1</v>
      </c>
      <c r="CB86" s="31">
        <v>1</v>
      </c>
      <c r="CC86" s="31">
        <v>1</v>
      </c>
      <c r="CD86" s="31">
        <v>1</v>
      </c>
      <c r="CE86" s="31">
        <v>1</v>
      </c>
      <c r="CF86" s="164"/>
      <c r="CG86" s="164"/>
      <c r="CH86" s="186">
        <f t="shared" ref="CH86:CH90" si="461">ROUND(SUM(BP86:CG86),2)</f>
        <v>16</v>
      </c>
      <c r="CI86" s="186">
        <f t="shared" ref="CI86:CI90" si="462">IFERROR(ROUND(BE86-CH86,2),0)</f>
        <v>0</v>
      </c>
      <c r="CJ86" s="187"/>
      <c r="CK86" s="164">
        <f t="shared" si="57"/>
        <v>75000</v>
      </c>
      <c r="CL86" s="164">
        <f t="shared" si="58"/>
        <v>0</v>
      </c>
      <c r="CM86" s="164">
        <f t="shared" si="59"/>
        <v>75000</v>
      </c>
      <c r="CN86" s="164">
        <f t="shared" si="60"/>
        <v>0</v>
      </c>
      <c r="CO86" s="164">
        <f t="shared" si="61"/>
        <v>75000</v>
      </c>
      <c r="CP86" s="164">
        <f t="shared" si="62"/>
        <v>0</v>
      </c>
      <c r="CQ86" s="164">
        <f t="shared" si="63"/>
        <v>75000</v>
      </c>
      <c r="CR86" s="164">
        <f t="shared" si="64"/>
        <v>0</v>
      </c>
      <c r="CS86" s="164">
        <f t="shared" si="65"/>
        <v>75000</v>
      </c>
      <c r="CT86" s="164">
        <f t="shared" si="66"/>
        <v>0</v>
      </c>
      <c r="CU86" s="164">
        <f t="shared" si="67"/>
        <v>75000</v>
      </c>
      <c r="CV86" s="164">
        <f t="shared" si="68"/>
        <v>0</v>
      </c>
      <c r="CW86" s="164">
        <f t="shared" si="69"/>
        <v>75000</v>
      </c>
      <c r="CX86" s="164">
        <f t="shared" si="70"/>
        <v>0</v>
      </c>
      <c r="CY86" s="164">
        <f t="shared" si="71"/>
        <v>75000</v>
      </c>
      <c r="CZ86" s="164">
        <f t="shared" si="72"/>
        <v>0</v>
      </c>
      <c r="DA86" s="164">
        <f t="shared" si="73"/>
        <v>75000</v>
      </c>
      <c r="DB86" s="164">
        <f t="shared" si="74"/>
        <v>0</v>
      </c>
      <c r="DC86" s="164">
        <f t="shared" si="75"/>
        <v>75000</v>
      </c>
      <c r="DD86" s="164">
        <f t="shared" si="76"/>
        <v>0</v>
      </c>
      <c r="DE86" s="164">
        <f t="shared" si="77"/>
        <v>75000</v>
      </c>
      <c r="DF86" s="164">
        <f t="shared" si="78"/>
        <v>0</v>
      </c>
      <c r="DG86" s="164">
        <f t="shared" si="79"/>
        <v>75000</v>
      </c>
      <c r="DH86" s="164">
        <f t="shared" si="80"/>
        <v>0</v>
      </c>
      <c r="DI86" s="164">
        <f t="shared" si="81"/>
        <v>75000</v>
      </c>
      <c r="DJ86" s="164">
        <f t="shared" si="82"/>
        <v>0</v>
      </c>
      <c r="DK86" s="164">
        <f t="shared" si="83"/>
        <v>75000</v>
      </c>
      <c r="DL86" s="164">
        <f t="shared" si="84"/>
        <v>0</v>
      </c>
      <c r="DM86" s="164">
        <f t="shared" si="85"/>
        <v>75000</v>
      </c>
      <c r="DN86" s="164">
        <f t="shared" si="86"/>
        <v>0</v>
      </c>
      <c r="DO86" s="164">
        <f t="shared" si="87"/>
        <v>75000</v>
      </c>
      <c r="DP86" s="164">
        <f t="shared" si="88"/>
        <v>0</v>
      </c>
      <c r="DQ86" s="164">
        <f t="shared" si="89"/>
        <v>0</v>
      </c>
      <c r="DR86" s="164">
        <f t="shared" si="90"/>
        <v>0</v>
      </c>
      <c r="DS86" s="164">
        <f t="shared" si="91"/>
        <v>0</v>
      </c>
      <c r="DT86" s="164">
        <f t="shared" si="92"/>
        <v>0</v>
      </c>
      <c r="DU86" s="187">
        <f t="shared" ref="DU86:DU90" si="463">ROUND(CK86+CM86+CO86+CQ86+CS86+CU86+CW86+CY86+DA86+DC86+DE86+DG86+DI86+DK86+DM86+DO86+DQ86+DS86,0)</f>
        <v>1200000</v>
      </c>
      <c r="DV86" s="187">
        <f t="shared" ref="DV86:DV90" si="464">ROUND(CL86+CN86+CP86+CR86+CT86+CV86+CX86+CZ86+DB86+DD86+DF86+DH86+DJ86+DL86+DN86+DP86+DR86+DT86,0)</f>
        <v>0</v>
      </c>
      <c r="DW86" s="187">
        <f t="shared" ref="DW86:DW90" si="465">IFERROR(ROUND(DU86-BI86,2),0)</f>
        <v>0</v>
      </c>
      <c r="DX86" s="187">
        <f t="shared" ref="DX86:DX90" si="466">IFERROR(ROUND(DV86-BJ86,2),0)</f>
        <v>0</v>
      </c>
      <c r="DY86" s="188"/>
      <c r="EB86" s="175"/>
    </row>
    <row r="87" spans="1:132" x14ac:dyDescent="0.35">
      <c r="A87" s="29" t="s">
        <v>157</v>
      </c>
      <c r="B87" s="63" t="s">
        <v>112</v>
      </c>
      <c r="C87" s="31"/>
      <c r="D87" s="96"/>
      <c r="E87" s="31"/>
      <c r="F87" s="97"/>
      <c r="G87" s="55"/>
      <c r="H87" s="47">
        <f t="shared" si="428"/>
        <v>0</v>
      </c>
      <c r="I87" s="47">
        <f t="shared" si="429"/>
        <v>0</v>
      </c>
      <c r="J87" s="47">
        <f t="shared" si="430"/>
        <v>0</v>
      </c>
      <c r="K87" s="119"/>
      <c r="L87" s="184"/>
      <c r="M87" s="184"/>
      <c r="N87" s="184"/>
      <c r="O87" s="184"/>
      <c r="P87" s="31">
        <v>1</v>
      </c>
      <c r="Q87" s="96">
        <v>40000</v>
      </c>
      <c r="R87" s="31">
        <v>8</v>
      </c>
      <c r="S87" s="97">
        <v>1</v>
      </c>
      <c r="T87" s="55"/>
      <c r="U87" s="47">
        <f t="shared" si="431"/>
        <v>320000</v>
      </c>
      <c r="V87" s="47">
        <f t="shared" si="432"/>
        <v>320000</v>
      </c>
      <c r="W87" s="47">
        <f t="shared" si="433"/>
        <v>0</v>
      </c>
      <c r="X87" s="119"/>
      <c r="Y87" s="184"/>
      <c r="Z87" s="184"/>
      <c r="AA87" s="184"/>
      <c r="AB87" s="184"/>
      <c r="AC87" s="31">
        <v>1</v>
      </c>
      <c r="AD87" s="96">
        <v>40000</v>
      </c>
      <c r="AE87" s="31">
        <v>4</v>
      </c>
      <c r="AF87" s="97">
        <v>1</v>
      </c>
      <c r="AG87" s="55"/>
      <c r="AH87" s="47">
        <f t="shared" si="434"/>
        <v>160000</v>
      </c>
      <c r="AI87" s="47">
        <f t="shared" si="435"/>
        <v>160000</v>
      </c>
      <c r="AJ87" s="47">
        <f t="shared" si="436"/>
        <v>0</v>
      </c>
      <c r="AK87" s="119"/>
      <c r="AL87" s="184"/>
      <c r="AM87" s="184"/>
      <c r="AN87" s="184"/>
      <c r="AO87" s="184"/>
      <c r="AP87" s="31">
        <v>1</v>
      </c>
      <c r="AQ87" s="96">
        <v>40000</v>
      </c>
      <c r="AR87" s="31">
        <v>4</v>
      </c>
      <c r="AS87" s="97">
        <v>1</v>
      </c>
      <c r="AT87" s="55"/>
      <c r="AU87" s="47">
        <f t="shared" si="437"/>
        <v>160000</v>
      </c>
      <c r="AV87" s="47">
        <f t="shared" si="438"/>
        <v>160000</v>
      </c>
      <c r="AW87" s="47">
        <f t="shared" si="439"/>
        <v>0</v>
      </c>
      <c r="AX87" s="119"/>
      <c r="AY87" s="184"/>
      <c r="AZ87" s="184"/>
      <c r="BA87" s="184"/>
      <c r="BB87" s="184"/>
      <c r="BC87" s="31">
        <v>1</v>
      </c>
      <c r="BD87" s="82">
        <f t="shared" si="458"/>
        <v>40000</v>
      </c>
      <c r="BE87" s="86">
        <f t="shared" si="459"/>
        <v>16</v>
      </c>
      <c r="BF87" s="83">
        <f t="shared" si="449"/>
        <v>1</v>
      </c>
      <c r="BG87" s="83">
        <f t="shared" si="450"/>
        <v>0</v>
      </c>
      <c r="BH87" s="32">
        <f t="shared" si="460"/>
        <v>640000</v>
      </c>
      <c r="BI87" s="32">
        <f t="shared" si="451"/>
        <v>640000</v>
      </c>
      <c r="BJ87" s="32">
        <f t="shared" si="452"/>
        <v>0</v>
      </c>
      <c r="BK87" s="32">
        <f t="shared" si="453"/>
        <v>0</v>
      </c>
      <c r="BL87" s="32">
        <f t="shared" si="454"/>
        <v>0</v>
      </c>
      <c r="BM87" s="32">
        <f t="shared" si="455"/>
        <v>0</v>
      </c>
      <c r="BN87" s="32">
        <f t="shared" si="456"/>
        <v>0</v>
      </c>
      <c r="BO87" s="32">
        <f t="shared" si="457"/>
        <v>0</v>
      </c>
      <c r="BP87" s="31">
        <v>1</v>
      </c>
      <c r="BQ87" s="31">
        <v>1</v>
      </c>
      <c r="BR87" s="31">
        <v>1</v>
      </c>
      <c r="BS87" s="31">
        <v>1</v>
      </c>
      <c r="BT87" s="31">
        <v>1</v>
      </c>
      <c r="BU87" s="31">
        <v>1</v>
      </c>
      <c r="BV87" s="31">
        <v>1</v>
      </c>
      <c r="BW87" s="31">
        <v>1</v>
      </c>
      <c r="BX87" s="31">
        <v>1</v>
      </c>
      <c r="BY87" s="31">
        <v>1</v>
      </c>
      <c r="BZ87" s="31">
        <v>1</v>
      </c>
      <c r="CA87" s="31">
        <v>1</v>
      </c>
      <c r="CB87" s="31">
        <v>1</v>
      </c>
      <c r="CC87" s="31">
        <v>1</v>
      </c>
      <c r="CD87" s="31">
        <v>1</v>
      </c>
      <c r="CE87" s="31">
        <v>1</v>
      </c>
      <c r="CF87" s="164"/>
      <c r="CG87" s="164"/>
      <c r="CH87" s="186">
        <f t="shared" si="461"/>
        <v>16</v>
      </c>
      <c r="CI87" s="186">
        <f t="shared" si="462"/>
        <v>0</v>
      </c>
      <c r="CJ87" s="187"/>
      <c r="CK87" s="164">
        <f t="shared" si="57"/>
        <v>40000</v>
      </c>
      <c r="CL87" s="164">
        <f t="shared" si="58"/>
        <v>0</v>
      </c>
      <c r="CM87" s="164">
        <f t="shared" si="59"/>
        <v>40000</v>
      </c>
      <c r="CN87" s="164">
        <f t="shared" si="60"/>
        <v>0</v>
      </c>
      <c r="CO87" s="164">
        <f t="shared" si="61"/>
        <v>40000</v>
      </c>
      <c r="CP87" s="164">
        <f t="shared" si="62"/>
        <v>0</v>
      </c>
      <c r="CQ87" s="164">
        <f t="shared" si="63"/>
        <v>40000</v>
      </c>
      <c r="CR87" s="164">
        <f t="shared" si="64"/>
        <v>0</v>
      </c>
      <c r="CS87" s="164">
        <f t="shared" si="65"/>
        <v>40000</v>
      </c>
      <c r="CT87" s="164">
        <f t="shared" si="66"/>
        <v>0</v>
      </c>
      <c r="CU87" s="164">
        <f t="shared" si="67"/>
        <v>40000</v>
      </c>
      <c r="CV87" s="164">
        <f t="shared" si="68"/>
        <v>0</v>
      </c>
      <c r="CW87" s="164">
        <f t="shared" si="69"/>
        <v>40000</v>
      </c>
      <c r="CX87" s="164">
        <f t="shared" si="70"/>
        <v>0</v>
      </c>
      <c r="CY87" s="164">
        <f t="shared" si="71"/>
        <v>40000</v>
      </c>
      <c r="CZ87" s="164">
        <f t="shared" si="72"/>
        <v>0</v>
      </c>
      <c r="DA87" s="164">
        <f t="shared" si="73"/>
        <v>40000</v>
      </c>
      <c r="DB87" s="164">
        <f t="shared" si="74"/>
        <v>0</v>
      </c>
      <c r="DC87" s="164">
        <f t="shared" si="75"/>
        <v>40000</v>
      </c>
      <c r="DD87" s="164">
        <f t="shared" si="76"/>
        <v>0</v>
      </c>
      <c r="DE87" s="164">
        <f t="shared" si="77"/>
        <v>40000</v>
      </c>
      <c r="DF87" s="164">
        <f t="shared" si="78"/>
        <v>0</v>
      </c>
      <c r="DG87" s="164">
        <f t="shared" si="79"/>
        <v>40000</v>
      </c>
      <c r="DH87" s="164">
        <f t="shared" si="80"/>
        <v>0</v>
      </c>
      <c r="DI87" s="164">
        <f t="shared" si="81"/>
        <v>40000</v>
      </c>
      <c r="DJ87" s="164">
        <f t="shared" si="82"/>
        <v>0</v>
      </c>
      <c r="DK87" s="164">
        <f t="shared" si="83"/>
        <v>40000</v>
      </c>
      <c r="DL87" s="164">
        <f t="shared" si="84"/>
        <v>0</v>
      </c>
      <c r="DM87" s="164">
        <f t="shared" si="85"/>
        <v>40000</v>
      </c>
      <c r="DN87" s="164">
        <f t="shared" si="86"/>
        <v>0</v>
      </c>
      <c r="DO87" s="164">
        <f t="shared" si="87"/>
        <v>40000</v>
      </c>
      <c r="DP87" s="164">
        <f t="shared" si="88"/>
        <v>0</v>
      </c>
      <c r="DQ87" s="164">
        <f t="shared" si="89"/>
        <v>0</v>
      </c>
      <c r="DR87" s="164">
        <f t="shared" si="90"/>
        <v>0</v>
      </c>
      <c r="DS87" s="164">
        <f t="shared" si="91"/>
        <v>0</v>
      </c>
      <c r="DT87" s="164">
        <f t="shared" si="92"/>
        <v>0</v>
      </c>
      <c r="DU87" s="187">
        <f t="shared" si="463"/>
        <v>640000</v>
      </c>
      <c r="DV87" s="187">
        <f t="shared" si="464"/>
        <v>0</v>
      </c>
      <c r="DW87" s="187">
        <f t="shared" si="465"/>
        <v>0</v>
      </c>
      <c r="DX87" s="187">
        <f t="shared" si="466"/>
        <v>0</v>
      </c>
      <c r="DY87" s="188"/>
      <c r="EB87" s="175"/>
    </row>
    <row r="88" spans="1:132" x14ac:dyDescent="0.35">
      <c r="A88" s="29" t="s">
        <v>158</v>
      </c>
      <c r="B88" s="63" t="s">
        <v>114</v>
      </c>
      <c r="C88" s="31"/>
      <c r="D88" s="96"/>
      <c r="E88" s="31"/>
      <c r="F88" s="97"/>
      <c r="G88" s="55"/>
      <c r="H88" s="47">
        <f t="shared" si="428"/>
        <v>0</v>
      </c>
      <c r="I88" s="47">
        <f t="shared" si="429"/>
        <v>0</v>
      </c>
      <c r="J88" s="47">
        <f t="shared" si="430"/>
        <v>0</v>
      </c>
      <c r="K88" s="119"/>
      <c r="L88" s="184"/>
      <c r="M88" s="184"/>
      <c r="N88" s="184"/>
      <c r="O88" s="184"/>
      <c r="P88" s="31">
        <v>1</v>
      </c>
      <c r="Q88" s="96">
        <v>35000</v>
      </c>
      <c r="R88" s="31">
        <v>8</v>
      </c>
      <c r="S88" s="97">
        <v>1</v>
      </c>
      <c r="T88" s="55"/>
      <c r="U88" s="47">
        <f t="shared" si="431"/>
        <v>280000</v>
      </c>
      <c r="V88" s="47">
        <f t="shared" si="432"/>
        <v>280000</v>
      </c>
      <c r="W88" s="47">
        <f t="shared" si="433"/>
        <v>0</v>
      </c>
      <c r="X88" s="119"/>
      <c r="Y88" s="184"/>
      <c r="Z88" s="184"/>
      <c r="AA88" s="184"/>
      <c r="AB88" s="184"/>
      <c r="AC88" s="31">
        <v>1</v>
      </c>
      <c r="AD88" s="96">
        <v>35000</v>
      </c>
      <c r="AE88" s="31">
        <v>4</v>
      </c>
      <c r="AF88" s="97">
        <v>1</v>
      </c>
      <c r="AG88" s="55"/>
      <c r="AH88" s="47">
        <f t="shared" si="434"/>
        <v>140000</v>
      </c>
      <c r="AI88" s="47">
        <f t="shared" si="435"/>
        <v>140000</v>
      </c>
      <c r="AJ88" s="47">
        <f t="shared" si="436"/>
        <v>0</v>
      </c>
      <c r="AK88" s="119"/>
      <c r="AL88" s="184"/>
      <c r="AM88" s="184"/>
      <c r="AN88" s="184"/>
      <c r="AO88" s="184"/>
      <c r="AP88" s="31">
        <v>1</v>
      </c>
      <c r="AQ88" s="96">
        <v>35000</v>
      </c>
      <c r="AR88" s="31">
        <v>4</v>
      </c>
      <c r="AS88" s="97">
        <v>1</v>
      </c>
      <c r="AT88" s="55"/>
      <c r="AU88" s="47">
        <f t="shared" si="437"/>
        <v>140000</v>
      </c>
      <c r="AV88" s="47">
        <f t="shared" si="438"/>
        <v>140000</v>
      </c>
      <c r="AW88" s="47">
        <f t="shared" si="439"/>
        <v>0</v>
      </c>
      <c r="AX88" s="119"/>
      <c r="AY88" s="184"/>
      <c r="AZ88" s="184"/>
      <c r="BA88" s="184"/>
      <c r="BB88" s="184"/>
      <c r="BC88" s="31">
        <v>1</v>
      </c>
      <c r="BD88" s="82">
        <f t="shared" si="458"/>
        <v>35000</v>
      </c>
      <c r="BE88" s="86">
        <f t="shared" si="459"/>
        <v>16</v>
      </c>
      <c r="BF88" s="83">
        <f t="shared" si="449"/>
        <v>1</v>
      </c>
      <c r="BG88" s="83">
        <f t="shared" si="450"/>
        <v>0</v>
      </c>
      <c r="BH88" s="32">
        <f t="shared" si="460"/>
        <v>560000</v>
      </c>
      <c r="BI88" s="32">
        <f t="shared" si="451"/>
        <v>560000</v>
      </c>
      <c r="BJ88" s="32">
        <f t="shared" si="452"/>
        <v>0</v>
      </c>
      <c r="BK88" s="32">
        <f t="shared" si="453"/>
        <v>0</v>
      </c>
      <c r="BL88" s="32">
        <f t="shared" si="454"/>
        <v>0</v>
      </c>
      <c r="BM88" s="32">
        <f t="shared" si="455"/>
        <v>0</v>
      </c>
      <c r="BN88" s="32">
        <f t="shared" si="456"/>
        <v>0</v>
      </c>
      <c r="BO88" s="32">
        <f t="shared" si="457"/>
        <v>0</v>
      </c>
      <c r="BP88" s="31">
        <v>1</v>
      </c>
      <c r="BQ88" s="31">
        <v>1</v>
      </c>
      <c r="BR88" s="31">
        <v>1</v>
      </c>
      <c r="BS88" s="31">
        <v>1</v>
      </c>
      <c r="BT88" s="31">
        <v>1</v>
      </c>
      <c r="BU88" s="31">
        <v>1</v>
      </c>
      <c r="BV88" s="31">
        <v>1</v>
      </c>
      <c r="BW88" s="31">
        <v>1</v>
      </c>
      <c r="BX88" s="31">
        <v>1</v>
      </c>
      <c r="BY88" s="31">
        <v>1</v>
      </c>
      <c r="BZ88" s="31">
        <v>1</v>
      </c>
      <c r="CA88" s="31">
        <v>1</v>
      </c>
      <c r="CB88" s="31">
        <v>1</v>
      </c>
      <c r="CC88" s="31">
        <v>1</v>
      </c>
      <c r="CD88" s="31">
        <v>1</v>
      </c>
      <c r="CE88" s="31">
        <v>1</v>
      </c>
      <c r="CF88" s="164"/>
      <c r="CG88" s="164"/>
      <c r="CH88" s="186">
        <f t="shared" si="461"/>
        <v>16</v>
      </c>
      <c r="CI88" s="186">
        <f t="shared" si="462"/>
        <v>0</v>
      </c>
      <c r="CJ88" s="187"/>
      <c r="CK88" s="164">
        <f t="shared" si="57"/>
        <v>35000</v>
      </c>
      <c r="CL88" s="164">
        <f t="shared" si="58"/>
        <v>0</v>
      </c>
      <c r="CM88" s="164">
        <f t="shared" si="59"/>
        <v>35000</v>
      </c>
      <c r="CN88" s="164">
        <f t="shared" si="60"/>
        <v>0</v>
      </c>
      <c r="CO88" s="164">
        <f t="shared" si="61"/>
        <v>35000</v>
      </c>
      <c r="CP88" s="164">
        <f t="shared" si="62"/>
        <v>0</v>
      </c>
      <c r="CQ88" s="164">
        <f t="shared" si="63"/>
        <v>35000</v>
      </c>
      <c r="CR88" s="164">
        <f t="shared" si="64"/>
        <v>0</v>
      </c>
      <c r="CS88" s="164">
        <f t="shared" si="65"/>
        <v>35000</v>
      </c>
      <c r="CT88" s="164">
        <f t="shared" si="66"/>
        <v>0</v>
      </c>
      <c r="CU88" s="164">
        <f t="shared" si="67"/>
        <v>35000</v>
      </c>
      <c r="CV88" s="164">
        <f t="shared" si="68"/>
        <v>0</v>
      </c>
      <c r="CW88" s="164">
        <f t="shared" si="69"/>
        <v>35000</v>
      </c>
      <c r="CX88" s="164">
        <f t="shared" si="70"/>
        <v>0</v>
      </c>
      <c r="CY88" s="164">
        <f t="shared" si="71"/>
        <v>35000</v>
      </c>
      <c r="CZ88" s="164">
        <f t="shared" si="72"/>
        <v>0</v>
      </c>
      <c r="DA88" s="164">
        <f t="shared" si="73"/>
        <v>35000</v>
      </c>
      <c r="DB88" s="164">
        <f t="shared" si="74"/>
        <v>0</v>
      </c>
      <c r="DC88" s="164">
        <f t="shared" si="75"/>
        <v>35000</v>
      </c>
      <c r="DD88" s="164">
        <f t="shared" si="76"/>
        <v>0</v>
      </c>
      <c r="DE88" s="164">
        <f t="shared" si="77"/>
        <v>35000</v>
      </c>
      <c r="DF88" s="164">
        <f t="shared" si="78"/>
        <v>0</v>
      </c>
      <c r="DG88" s="164">
        <f t="shared" si="79"/>
        <v>35000</v>
      </c>
      <c r="DH88" s="164">
        <f t="shared" si="80"/>
        <v>0</v>
      </c>
      <c r="DI88" s="164">
        <f t="shared" si="81"/>
        <v>35000</v>
      </c>
      <c r="DJ88" s="164">
        <f t="shared" si="82"/>
        <v>0</v>
      </c>
      <c r="DK88" s="164">
        <f t="shared" si="83"/>
        <v>35000</v>
      </c>
      <c r="DL88" s="164">
        <f t="shared" si="84"/>
        <v>0</v>
      </c>
      <c r="DM88" s="164">
        <f t="shared" si="85"/>
        <v>35000</v>
      </c>
      <c r="DN88" s="164">
        <f t="shared" si="86"/>
        <v>0</v>
      </c>
      <c r="DO88" s="164">
        <f t="shared" si="87"/>
        <v>35000</v>
      </c>
      <c r="DP88" s="164">
        <f t="shared" si="88"/>
        <v>0</v>
      </c>
      <c r="DQ88" s="164">
        <f t="shared" si="89"/>
        <v>0</v>
      </c>
      <c r="DR88" s="164">
        <f t="shared" si="90"/>
        <v>0</v>
      </c>
      <c r="DS88" s="164">
        <f t="shared" si="91"/>
        <v>0</v>
      </c>
      <c r="DT88" s="164">
        <f t="shared" si="92"/>
        <v>0</v>
      </c>
      <c r="DU88" s="187">
        <f t="shared" si="463"/>
        <v>560000</v>
      </c>
      <c r="DV88" s="187">
        <f t="shared" si="464"/>
        <v>0</v>
      </c>
      <c r="DW88" s="187">
        <f t="shared" si="465"/>
        <v>0</v>
      </c>
      <c r="DX88" s="187">
        <f t="shared" si="466"/>
        <v>0</v>
      </c>
      <c r="DY88" s="188"/>
      <c r="EB88" s="175"/>
    </row>
    <row r="89" spans="1:132" x14ac:dyDescent="0.35">
      <c r="A89" s="29" t="s">
        <v>159</v>
      </c>
      <c r="B89" s="63" t="s">
        <v>116</v>
      </c>
      <c r="C89" s="31"/>
      <c r="D89" s="96"/>
      <c r="E89" s="31"/>
      <c r="F89" s="97"/>
      <c r="G89" s="55"/>
      <c r="H89" s="47">
        <f t="shared" si="428"/>
        <v>0</v>
      </c>
      <c r="I89" s="47">
        <f t="shared" si="429"/>
        <v>0</v>
      </c>
      <c r="J89" s="47">
        <f t="shared" si="430"/>
        <v>0</v>
      </c>
      <c r="K89" s="119"/>
      <c r="L89" s="184"/>
      <c r="M89" s="184"/>
      <c r="N89" s="184"/>
      <c r="O89" s="184"/>
      <c r="P89" s="31">
        <v>1</v>
      </c>
      <c r="Q89" s="96">
        <v>27500</v>
      </c>
      <c r="R89" s="31">
        <v>32</v>
      </c>
      <c r="S89" s="97">
        <v>1</v>
      </c>
      <c r="T89" s="55"/>
      <c r="U89" s="47">
        <f t="shared" si="431"/>
        <v>880000</v>
      </c>
      <c r="V89" s="47">
        <f t="shared" si="432"/>
        <v>880000</v>
      </c>
      <c r="W89" s="47">
        <f t="shared" si="433"/>
        <v>0</v>
      </c>
      <c r="X89" s="119"/>
      <c r="Y89" s="184"/>
      <c r="Z89" s="184"/>
      <c r="AA89" s="184"/>
      <c r="AB89" s="184"/>
      <c r="AC89" s="31">
        <v>1</v>
      </c>
      <c r="AD89" s="96">
        <v>27500</v>
      </c>
      <c r="AE89" s="31">
        <v>16</v>
      </c>
      <c r="AF89" s="97">
        <v>1</v>
      </c>
      <c r="AG89" s="55"/>
      <c r="AH89" s="47">
        <f t="shared" si="434"/>
        <v>440000</v>
      </c>
      <c r="AI89" s="47">
        <f t="shared" si="435"/>
        <v>440000</v>
      </c>
      <c r="AJ89" s="47">
        <f t="shared" si="436"/>
        <v>0</v>
      </c>
      <c r="AK89" s="119"/>
      <c r="AL89" s="184"/>
      <c r="AM89" s="184"/>
      <c r="AN89" s="184"/>
      <c r="AO89" s="184"/>
      <c r="AP89" s="31">
        <v>1</v>
      </c>
      <c r="AQ89" s="96">
        <v>27500</v>
      </c>
      <c r="AR89" s="31">
        <v>16</v>
      </c>
      <c r="AS89" s="97">
        <v>1</v>
      </c>
      <c r="AT89" s="55"/>
      <c r="AU89" s="47">
        <f t="shared" si="437"/>
        <v>440000</v>
      </c>
      <c r="AV89" s="47">
        <f t="shared" si="438"/>
        <v>440000</v>
      </c>
      <c r="AW89" s="47">
        <f t="shared" si="439"/>
        <v>0</v>
      </c>
      <c r="AX89" s="119"/>
      <c r="AY89" s="184"/>
      <c r="AZ89" s="184"/>
      <c r="BA89" s="184"/>
      <c r="BB89" s="184"/>
      <c r="BC89" s="31">
        <v>1</v>
      </c>
      <c r="BD89" s="82">
        <f t="shared" si="458"/>
        <v>27500</v>
      </c>
      <c r="BE89" s="86">
        <f t="shared" si="459"/>
        <v>64</v>
      </c>
      <c r="BF89" s="83">
        <f t="shared" si="449"/>
        <v>1</v>
      </c>
      <c r="BG89" s="83">
        <f t="shared" si="450"/>
        <v>0</v>
      </c>
      <c r="BH89" s="32">
        <f t="shared" si="460"/>
        <v>1760000</v>
      </c>
      <c r="BI89" s="32">
        <f t="shared" si="451"/>
        <v>1760000</v>
      </c>
      <c r="BJ89" s="32">
        <f t="shared" si="452"/>
        <v>0</v>
      </c>
      <c r="BK89" s="32">
        <f t="shared" si="453"/>
        <v>0</v>
      </c>
      <c r="BL89" s="32">
        <f t="shared" si="454"/>
        <v>0</v>
      </c>
      <c r="BM89" s="32">
        <f t="shared" si="455"/>
        <v>0</v>
      </c>
      <c r="BN89" s="32">
        <f t="shared" si="456"/>
        <v>0</v>
      </c>
      <c r="BO89" s="32">
        <f t="shared" si="457"/>
        <v>0</v>
      </c>
      <c r="BP89" s="31">
        <v>4</v>
      </c>
      <c r="BQ89" s="31">
        <v>4</v>
      </c>
      <c r="BR89" s="31">
        <v>4</v>
      </c>
      <c r="BS89" s="31">
        <v>4</v>
      </c>
      <c r="BT89" s="31">
        <v>4</v>
      </c>
      <c r="BU89" s="31">
        <v>4</v>
      </c>
      <c r="BV89" s="31">
        <v>4</v>
      </c>
      <c r="BW89" s="31">
        <v>4</v>
      </c>
      <c r="BX89" s="31">
        <v>4</v>
      </c>
      <c r="BY89" s="31">
        <v>4</v>
      </c>
      <c r="BZ89" s="31">
        <v>4</v>
      </c>
      <c r="CA89" s="31">
        <v>4</v>
      </c>
      <c r="CB89" s="31">
        <v>4</v>
      </c>
      <c r="CC89" s="31">
        <v>4</v>
      </c>
      <c r="CD89" s="31">
        <v>4</v>
      </c>
      <c r="CE89" s="31">
        <v>4</v>
      </c>
      <c r="CF89" s="164"/>
      <c r="CG89" s="164"/>
      <c r="CH89" s="186">
        <f t="shared" si="461"/>
        <v>64</v>
      </c>
      <c r="CI89" s="186">
        <f t="shared" si="462"/>
        <v>0</v>
      </c>
      <c r="CJ89" s="187"/>
      <c r="CK89" s="164">
        <f t="shared" si="57"/>
        <v>110000</v>
      </c>
      <c r="CL89" s="164">
        <f t="shared" si="58"/>
        <v>0</v>
      </c>
      <c r="CM89" s="164">
        <f t="shared" si="59"/>
        <v>110000</v>
      </c>
      <c r="CN89" s="164">
        <f t="shared" si="60"/>
        <v>0</v>
      </c>
      <c r="CO89" s="164">
        <f t="shared" si="61"/>
        <v>110000</v>
      </c>
      <c r="CP89" s="164">
        <f t="shared" si="62"/>
        <v>0</v>
      </c>
      <c r="CQ89" s="164">
        <f t="shared" si="63"/>
        <v>110000</v>
      </c>
      <c r="CR89" s="164">
        <f t="shared" si="64"/>
        <v>0</v>
      </c>
      <c r="CS89" s="164">
        <f t="shared" si="65"/>
        <v>110000</v>
      </c>
      <c r="CT89" s="164">
        <f t="shared" si="66"/>
        <v>0</v>
      </c>
      <c r="CU89" s="164">
        <f t="shared" si="67"/>
        <v>110000</v>
      </c>
      <c r="CV89" s="164">
        <f t="shared" si="68"/>
        <v>0</v>
      </c>
      <c r="CW89" s="164">
        <f t="shared" si="69"/>
        <v>110000</v>
      </c>
      <c r="CX89" s="164">
        <f t="shared" si="70"/>
        <v>0</v>
      </c>
      <c r="CY89" s="164">
        <f t="shared" si="71"/>
        <v>110000</v>
      </c>
      <c r="CZ89" s="164">
        <f t="shared" si="72"/>
        <v>0</v>
      </c>
      <c r="DA89" s="164">
        <f t="shared" si="73"/>
        <v>110000</v>
      </c>
      <c r="DB89" s="164">
        <f t="shared" si="74"/>
        <v>0</v>
      </c>
      <c r="DC89" s="164">
        <f t="shared" si="75"/>
        <v>110000</v>
      </c>
      <c r="DD89" s="164">
        <f t="shared" si="76"/>
        <v>0</v>
      </c>
      <c r="DE89" s="164">
        <f t="shared" si="77"/>
        <v>110000</v>
      </c>
      <c r="DF89" s="164">
        <f t="shared" si="78"/>
        <v>0</v>
      </c>
      <c r="DG89" s="164">
        <f t="shared" si="79"/>
        <v>110000</v>
      </c>
      <c r="DH89" s="164">
        <f t="shared" si="80"/>
        <v>0</v>
      </c>
      <c r="DI89" s="164">
        <f t="shared" si="81"/>
        <v>110000</v>
      </c>
      <c r="DJ89" s="164">
        <f t="shared" si="82"/>
        <v>0</v>
      </c>
      <c r="DK89" s="164">
        <f t="shared" si="83"/>
        <v>110000</v>
      </c>
      <c r="DL89" s="164">
        <f t="shared" si="84"/>
        <v>0</v>
      </c>
      <c r="DM89" s="164">
        <f t="shared" si="85"/>
        <v>110000</v>
      </c>
      <c r="DN89" s="164">
        <f t="shared" si="86"/>
        <v>0</v>
      </c>
      <c r="DO89" s="164">
        <f t="shared" si="87"/>
        <v>110000</v>
      </c>
      <c r="DP89" s="164">
        <f t="shared" si="88"/>
        <v>0</v>
      </c>
      <c r="DQ89" s="164">
        <f t="shared" si="89"/>
        <v>0</v>
      </c>
      <c r="DR89" s="164">
        <f t="shared" si="90"/>
        <v>0</v>
      </c>
      <c r="DS89" s="164">
        <f t="shared" si="91"/>
        <v>0</v>
      </c>
      <c r="DT89" s="164">
        <f t="shared" si="92"/>
        <v>0</v>
      </c>
      <c r="DU89" s="187">
        <f t="shared" si="463"/>
        <v>1760000</v>
      </c>
      <c r="DV89" s="187">
        <f t="shared" si="464"/>
        <v>0</v>
      </c>
      <c r="DW89" s="187">
        <f t="shared" si="465"/>
        <v>0</v>
      </c>
      <c r="DX89" s="187">
        <f t="shared" si="466"/>
        <v>0</v>
      </c>
      <c r="DY89" s="188"/>
      <c r="EB89" s="175"/>
    </row>
    <row r="90" spans="1:132" x14ac:dyDescent="0.35">
      <c r="A90" s="29" t="s">
        <v>160</v>
      </c>
      <c r="B90" s="63" t="s">
        <v>118</v>
      </c>
      <c r="C90" s="31"/>
      <c r="D90" s="96"/>
      <c r="E90" s="31"/>
      <c r="F90" s="97"/>
      <c r="G90" s="55"/>
      <c r="H90" s="47">
        <f t="shared" si="428"/>
        <v>0</v>
      </c>
      <c r="I90" s="47">
        <f t="shared" si="429"/>
        <v>0</v>
      </c>
      <c r="J90" s="47">
        <f t="shared" si="430"/>
        <v>0</v>
      </c>
      <c r="K90" s="119"/>
      <c r="L90" s="184"/>
      <c r="M90" s="184"/>
      <c r="N90" s="184"/>
      <c r="O90" s="184"/>
      <c r="P90" s="31">
        <v>1</v>
      </c>
      <c r="Q90" s="96">
        <v>10000</v>
      </c>
      <c r="R90" s="31">
        <v>8</v>
      </c>
      <c r="S90" s="97">
        <v>1</v>
      </c>
      <c r="T90" s="55"/>
      <c r="U90" s="47">
        <f t="shared" si="431"/>
        <v>80000</v>
      </c>
      <c r="V90" s="47">
        <f t="shared" si="432"/>
        <v>80000</v>
      </c>
      <c r="W90" s="47">
        <f t="shared" si="433"/>
        <v>0</v>
      </c>
      <c r="X90" s="119"/>
      <c r="Y90" s="184"/>
      <c r="Z90" s="184"/>
      <c r="AA90" s="184"/>
      <c r="AB90" s="184"/>
      <c r="AC90" s="31">
        <v>1</v>
      </c>
      <c r="AD90" s="96">
        <v>10000</v>
      </c>
      <c r="AE90" s="31">
        <v>4</v>
      </c>
      <c r="AF90" s="97">
        <v>1</v>
      </c>
      <c r="AG90" s="55"/>
      <c r="AH90" s="47">
        <f t="shared" si="434"/>
        <v>40000</v>
      </c>
      <c r="AI90" s="47">
        <f t="shared" si="435"/>
        <v>40000</v>
      </c>
      <c r="AJ90" s="47">
        <f t="shared" si="436"/>
        <v>0</v>
      </c>
      <c r="AK90" s="119"/>
      <c r="AL90" s="184"/>
      <c r="AM90" s="184"/>
      <c r="AN90" s="184"/>
      <c r="AO90" s="184"/>
      <c r="AP90" s="31">
        <v>1</v>
      </c>
      <c r="AQ90" s="96">
        <v>10000</v>
      </c>
      <c r="AR90" s="31">
        <v>4</v>
      </c>
      <c r="AS90" s="97">
        <v>1</v>
      </c>
      <c r="AT90" s="55"/>
      <c r="AU90" s="47">
        <f t="shared" si="437"/>
        <v>40000</v>
      </c>
      <c r="AV90" s="47">
        <f t="shared" si="438"/>
        <v>40000</v>
      </c>
      <c r="AW90" s="47">
        <f t="shared" si="439"/>
        <v>0</v>
      </c>
      <c r="AX90" s="119"/>
      <c r="AY90" s="184"/>
      <c r="AZ90" s="184"/>
      <c r="BA90" s="184"/>
      <c r="BB90" s="184"/>
      <c r="BC90" s="31">
        <v>1</v>
      </c>
      <c r="BD90" s="82">
        <f t="shared" si="458"/>
        <v>10000</v>
      </c>
      <c r="BE90" s="86">
        <f t="shared" si="459"/>
        <v>16</v>
      </c>
      <c r="BF90" s="83">
        <f t="shared" si="449"/>
        <v>1</v>
      </c>
      <c r="BG90" s="83">
        <f t="shared" si="450"/>
        <v>0</v>
      </c>
      <c r="BH90" s="32">
        <f t="shared" si="460"/>
        <v>160000</v>
      </c>
      <c r="BI90" s="32">
        <f t="shared" si="451"/>
        <v>160000</v>
      </c>
      <c r="BJ90" s="32">
        <f t="shared" si="452"/>
        <v>0</v>
      </c>
      <c r="BK90" s="32">
        <f t="shared" si="453"/>
        <v>0</v>
      </c>
      <c r="BL90" s="32">
        <f t="shared" si="454"/>
        <v>0</v>
      </c>
      <c r="BM90" s="32">
        <f t="shared" si="455"/>
        <v>0</v>
      </c>
      <c r="BN90" s="32">
        <f t="shared" si="456"/>
        <v>0</v>
      </c>
      <c r="BO90" s="32">
        <f t="shared" si="457"/>
        <v>0</v>
      </c>
      <c r="BP90" s="31">
        <v>1</v>
      </c>
      <c r="BQ90" s="31">
        <v>1</v>
      </c>
      <c r="BR90" s="31">
        <v>1</v>
      </c>
      <c r="BS90" s="31">
        <v>1</v>
      </c>
      <c r="BT90" s="31">
        <v>1</v>
      </c>
      <c r="BU90" s="31">
        <v>1</v>
      </c>
      <c r="BV90" s="31">
        <v>1</v>
      </c>
      <c r="BW90" s="31">
        <v>1</v>
      </c>
      <c r="BX90" s="31">
        <v>1</v>
      </c>
      <c r="BY90" s="31">
        <v>1</v>
      </c>
      <c r="BZ90" s="31">
        <v>1</v>
      </c>
      <c r="CA90" s="31">
        <v>1</v>
      </c>
      <c r="CB90" s="31">
        <v>1</v>
      </c>
      <c r="CC90" s="31">
        <v>1</v>
      </c>
      <c r="CD90" s="31">
        <v>1</v>
      </c>
      <c r="CE90" s="31">
        <v>1</v>
      </c>
      <c r="CF90" s="164"/>
      <c r="CG90" s="164"/>
      <c r="CH90" s="186">
        <f t="shared" si="461"/>
        <v>16</v>
      </c>
      <c r="CI90" s="186">
        <f t="shared" si="462"/>
        <v>0</v>
      </c>
      <c r="CJ90" s="187"/>
      <c r="CK90" s="164">
        <f t="shared" si="57"/>
        <v>10000</v>
      </c>
      <c r="CL90" s="164">
        <f t="shared" si="58"/>
        <v>0</v>
      </c>
      <c r="CM90" s="164">
        <f t="shared" si="59"/>
        <v>10000</v>
      </c>
      <c r="CN90" s="164">
        <f t="shared" si="60"/>
        <v>0</v>
      </c>
      <c r="CO90" s="164">
        <f t="shared" si="61"/>
        <v>10000</v>
      </c>
      <c r="CP90" s="164">
        <f t="shared" si="62"/>
        <v>0</v>
      </c>
      <c r="CQ90" s="164">
        <f t="shared" si="63"/>
        <v>10000</v>
      </c>
      <c r="CR90" s="164">
        <f t="shared" si="64"/>
        <v>0</v>
      </c>
      <c r="CS90" s="164">
        <f t="shared" si="65"/>
        <v>10000</v>
      </c>
      <c r="CT90" s="164">
        <f t="shared" si="66"/>
        <v>0</v>
      </c>
      <c r="CU90" s="164">
        <f t="shared" si="67"/>
        <v>10000</v>
      </c>
      <c r="CV90" s="164">
        <f t="shared" si="68"/>
        <v>0</v>
      </c>
      <c r="CW90" s="164">
        <f t="shared" si="69"/>
        <v>10000</v>
      </c>
      <c r="CX90" s="164">
        <f t="shared" si="70"/>
        <v>0</v>
      </c>
      <c r="CY90" s="164">
        <f t="shared" si="71"/>
        <v>10000</v>
      </c>
      <c r="CZ90" s="164">
        <f t="shared" si="72"/>
        <v>0</v>
      </c>
      <c r="DA90" s="164">
        <f t="shared" si="73"/>
        <v>10000</v>
      </c>
      <c r="DB90" s="164">
        <f t="shared" si="74"/>
        <v>0</v>
      </c>
      <c r="DC90" s="164">
        <f t="shared" si="75"/>
        <v>10000</v>
      </c>
      <c r="DD90" s="164">
        <f t="shared" si="76"/>
        <v>0</v>
      </c>
      <c r="DE90" s="164">
        <f t="shared" si="77"/>
        <v>10000</v>
      </c>
      <c r="DF90" s="164">
        <f t="shared" si="78"/>
        <v>0</v>
      </c>
      <c r="DG90" s="164">
        <f t="shared" si="79"/>
        <v>10000</v>
      </c>
      <c r="DH90" s="164">
        <f t="shared" si="80"/>
        <v>0</v>
      </c>
      <c r="DI90" s="164">
        <f t="shared" si="81"/>
        <v>10000</v>
      </c>
      <c r="DJ90" s="164">
        <f t="shared" si="82"/>
        <v>0</v>
      </c>
      <c r="DK90" s="164">
        <f t="shared" si="83"/>
        <v>10000</v>
      </c>
      <c r="DL90" s="164">
        <f t="shared" si="84"/>
        <v>0</v>
      </c>
      <c r="DM90" s="164">
        <f t="shared" si="85"/>
        <v>10000</v>
      </c>
      <c r="DN90" s="164">
        <f t="shared" si="86"/>
        <v>0</v>
      </c>
      <c r="DO90" s="164">
        <f t="shared" si="87"/>
        <v>10000</v>
      </c>
      <c r="DP90" s="164">
        <f t="shared" si="88"/>
        <v>0</v>
      </c>
      <c r="DQ90" s="164">
        <f t="shared" si="89"/>
        <v>0</v>
      </c>
      <c r="DR90" s="164">
        <f t="shared" si="90"/>
        <v>0</v>
      </c>
      <c r="DS90" s="164">
        <f t="shared" si="91"/>
        <v>0</v>
      </c>
      <c r="DT90" s="164">
        <f t="shared" si="92"/>
        <v>0</v>
      </c>
      <c r="DU90" s="187">
        <f t="shared" si="463"/>
        <v>160000</v>
      </c>
      <c r="DV90" s="187">
        <f t="shared" si="464"/>
        <v>0</v>
      </c>
      <c r="DW90" s="187">
        <f t="shared" si="465"/>
        <v>0</v>
      </c>
      <c r="DX90" s="187">
        <f t="shared" si="466"/>
        <v>0</v>
      </c>
      <c r="DY90" s="188"/>
      <c r="EB90" s="175"/>
    </row>
    <row r="91" spans="1:132" s="113" customFormat="1" x14ac:dyDescent="0.35">
      <c r="A91" s="87"/>
      <c r="B91" s="88" t="s">
        <v>161</v>
      </c>
      <c r="C91" s="89"/>
      <c r="D91" s="90"/>
      <c r="E91" s="91"/>
      <c r="F91" s="92">
        <f>IFERROR(I91/H91,0)</f>
        <v>0</v>
      </c>
      <c r="G91" s="92">
        <f>IFERROR(J91/H91,0)</f>
        <v>0</v>
      </c>
      <c r="H91" s="90">
        <f>IFERROR(ROUND(SUBTOTAL(9,H85:H90),0),0)</f>
        <v>0</v>
      </c>
      <c r="I91" s="90">
        <f>IFERROR(ROUND(SUBTOTAL(9,I85:I90),0),0)</f>
        <v>0</v>
      </c>
      <c r="J91" s="90">
        <f>IFERROR(ROUND(SUBTOTAL(9,J85:J90),0),0)</f>
        <v>0</v>
      </c>
      <c r="K91" s="90"/>
      <c r="L91" s="90">
        <f>IFERROR(ROUND(SUBTOTAL(9,L85:L90),0),0)</f>
        <v>0</v>
      </c>
      <c r="M91" s="90">
        <f>IFERROR(ROUND(SUBTOTAL(9,M85:M90),0),0)</f>
        <v>0</v>
      </c>
      <c r="N91" s="90">
        <f>IFERROR(ROUND(SUBTOTAL(9,N85:N90),0),0)</f>
        <v>0</v>
      </c>
      <c r="O91" s="90">
        <f>IFERROR(ROUND(SUBTOTAL(9,O85:O90),0),0)</f>
        <v>0</v>
      </c>
      <c r="P91" s="90"/>
      <c r="Q91" s="90"/>
      <c r="R91" s="90"/>
      <c r="S91" s="92">
        <f>IFERROR(V91/U91,0)</f>
        <v>1</v>
      </c>
      <c r="T91" s="92">
        <f>IFERROR(W91/U91,0)</f>
        <v>0</v>
      </c>
      <c r="U91" s="90">
        <f>IFERROR(ROUND(SUBTOTAL(9,U85:U90),0),0)</f>
        <v>2160000</v>
      </c>
      <c r="V91" s="90">
        <f>IFERROR(ROUND(SUBTOTAL(9,V85:V90),0),0)</f>
        <v>2160000</v>
      </c>
      <c r="W91" s="90">
        <f>IFERROR(ROUND(SUBTOTAL(9,W85:W90),0),0)</f>
        <v>0</v>
      </c>
      <c r="X91" s="90"/>
      <c r="Y91" s="90">
        <f>IFERROR(ROUND(SUBTOTAL(9,Y85:Y90),0),0)</f>
        <v>0</v>
      </c>
      <c r="Z91" s="90">
        <f>IFERROR(ROUND(SUBTOTAL(9,Z85:Z90),0),0)</f>
        <v>0</v>
      </c>
      <c r="AA91" s="90">
        <f>IFERROR(ROUND(SUBTOTAL(9,AA85:AA90),0),0)</f>
        <v>0</v>
      </c>
      <c r="AB91" s="90">
        <f>IFERROR(ROUND(SUBTOTAL(9,AB85:AB90),0),0)</f>
        <v>0</v>
      </c>
      <c r="AC91" s="90"/>
      <c r="AD91" s="90"/>
      <c r="AE91" s="90"/>
      <c r="AF91" s="92">
        <f>IFERROR(AI91/AH91,0)</f>
        <v>1</v>
      </c>
      <c r="AG91" s="92">
        <f>IFERROR(AJ91/AH91,0)</f>
        <v>0</v>
      </c>
      <c r="AH91" s="90">
        <f>IFERROR(ROUND(SUBTOTAL(9,AH85:AH90),0),0)</f>
        <v>1080000</v>
      </c>
      <c r="AI91" s="90">
        <f>IFERROR(ROUND(SUBTOTAL(9,AI85:AI90),0),0)</f>
        <v>1080000</v>
      </c>
      <c r="AJ91" s="90">
        <f>IFERROR(ROUND(SUBTOTAL(9,AJ85:AJ90),0),0)</f>
        <v>0</v>
      </c>
      <c r="AK91" s="90"/>
      <c r="AL91" s="90">
        <f>IFERROR(ROUND(SUBTOTAL(9,AL85:AL90),0),0)</f>
        <v>0</v>
      </c>
      <c r="AM91" s="90">
        <f>IFERROR(ROUND(SUBTOTAL(9,AM85:AM90),0),0)</f>
        <v>0</v>
      </c>
      <c r="AN91" s="90">
        <f>IFERROR(ROUND(SUBTOTAL(9,AN85:AN90),0),0)</f>
        <v>0</v>
      </c>
      <c r="AO91" s="90">
        <f>IFERROR(ROUND(SUBTOTAL(9,AO85:AO90),0),0)</f>
        <v>0</v>
      </c>
      <c r="AP91" s="90"/>
      <c r="AQ91" s="90"/>
      <c r="AR91" s="90"/>
      <c r="AS91" s="92">
        <f>IFERROR(AV91/AU91,0)</f>
        <v>1</v>
      </c>
      <c r="AT91" s="92">
        <f>IFERROR(AW91/AU91,0)</f>
        <v>0</v>
      </c>
      <c r="AU91" s="90">
        <f>IFERROR(ROUND(SUBTOTAL(9,AU85:AU90),0),0)</f>
        <v>1080000</v>
      </c>
      <c r="AV91" s="90">
        <f>IFERROR(ROUND(SUBTOTAL(9,AV85:AV90),0),0)</f>
        <v>1080000</v>
      </c>
      <c r="AW91" s="90">
        <f>IFERROR(ROUND(SUBTOTAL(9,AW85:AW90),0),0)</f>
        <v>0</v>
      </c>
      <c r="AX91" s="90"/>
      <c r="AY91" s="90">
        <f>IFERROR(ROUND(SUBTOTAL(9,AY85:AY90),0),0)</f>
        <v>0</v>
      </c>
      <c r="AZ91" s="90">
        <f>IFERROR(ROUND(SUBTOTAL(9,AZ85:AZ90),0),0)</f>
        <v>0</v>
      </c>
      <c r="BA91" s="90">
        <f>IFERROR(ROUND(SUBTOTAL(9,BA85:BA90),0),0)</f>
        <v>0</v>
      </c>
      <c r="BB91" s="90">
        <f>IFERROR(ROUND(SUBTOTAL(9,BB85:BB90),0),0)</f>
        <v>0</v>
      </c>
      <c r="BC91" s="90"/>
      <c r="BD91" s="90"/>
      <c r="BE91" s="90"/>
      <c r="BF91" s="92">
        <f>IFERROR(BI91/BH91,0)</f>
        <v>1</v>
      </c>
      <c r="BG91" s="92">
        <f>IFERROR(BJ91/BH91,0)</f>
        <v>0</v>
      </c>
      <c r="BH91" s="90">
        <f>IFERROR(ROUND(SUBTOTAL(9,BH85:BH90),0),0)</f>
        <v>4320000</v>
      </c>
      <c r="BI91" s="90">
        <f>IFERROR(ROUND(SUBTOTAL(9,BI85:BI90),0),0)</f>
        <v>4320000</v>
      </c>
      <c r="BJ91" s="90">
        <f>IFERROR(ROUND(SUBTOTAL(9,BJ85:BJ90),0),0)</f>
        <v>0</v>
      </c>
      <c r="BK91" s="90"/>
      <c r="BL91" s="90">
        <f>IFERROR(ROUND(SUBTOTAL(9,BL85:BL90),0),0)</f>
        <v>0</v>
      </c>
      <c r="BM91" s="90">
        <f>IFERROR(ROUND(SUBTOTAL(9,BM85:BM90),0),0)</f>
        <v>0</v>
      </c>
      <c r="BN91" s="90">
        <f>IFERROR(ROUND(SUBTOTAL(9,BN85:BN90),0),0)</f>
        <v>0</v>
      </c>
      <c r="BO91" s="90">
        <f>IFERROR(ROUND(SUBTOTAL(9,BO85:BO90),0),0)</f>
        <v>0</v>
      </c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>
        <f t="shared" ref="CK91:DX91" si="467">IFERROR(ROUND(SUBTOTAL(9,CK85:CK90),0),0)</f>
        <v>270000</v>
      </c>
      <c r="CL91" s="90">
        <f t="shared" si="467"/>
        <v>0</v>
      </c>
      <c r="CM91" s="90">
        <f t="shared" si="467"/>
        <v>270000</v>
      </c>
      <c r="CN91" s="90">
        <f t="shared" si="467"/>
        <v>0</v>
      </c>
      <c r="CO91" s="90">
        <f t="shared" si="467"/>
        <v>270000</v>
      </c>
      <c r="CP91" s="90">
        <f t="shared" si="467"/>
        <v>0</v>
      </c>
      <c r="CQ91" s="90">
        <f t="shared" si="467"/>
        <v>270000</v>
      </c>
      <c r="CR91" s="90">
        <f t="shared" si="467"/>
        <v>0</v>
      </c>
      <c r="CS91" s="90">
        <f t="shared" si="467"/>
        <v>270000</v>
      </c>
      <c r="CT91" s="90">
        <f t="shared" si="467"/>
        <v>0</v>
      </c>
      <c r="CU91" s="90">
        <f t="shared" si="467"/>
        <v>270000</v>
      </c>
      <c r="CV91" s="90">
        <f t="shared" si="467"/>
        <v>0</v>
      </c>
      <c r="CW91" s="90">
        <f t="shared" si="467"/>
        <v>270000</v>
      </c>
      <c r="CX91" s="90">
        <f t="shared" si="467"/>
        <v>0</v>
      </c>
      <c r="CY91" s="90">
        <f t="shared" si="467"/>
        <v>270000</v>
      </c>
      <c r="CZ91" s="90">
        <f t="shared" si="467"/>
        <v>0</v>
      </c>
      <c r="DA91" s="90">
        <f t="shared" si="467"/>
        <v>270000</v>
      </c>
      <c r="DB91" s="90">
        <f t="shared" si="467"/>
        <v>0</v>
      </c>
      <c r="DC91" s="90">
        <f t="shared" si="467"/>
        <v>270000</v>
      </c>
      <c r="DD91" s="90">
        <f t="shared" si="467"/>
        <v>0</v>
      </c>
      <c r="DE91" s="90">
        <f t="shared" si="467"/>
        <v>270000</v>
      </c>
      <c r="DF91" s="90">
        <f t="shared" si="467"/>
        <v>0</v>
      </c>
      <c r="DG91" s="90">
        <f t="shared" si="467"/>
        <v>270000</v>
      </c>
      <c r="DH91" s="90">
        <f t="shared" si="467"/>
        <v>0</v>
      </c>
      <c r="DI91" s="90">
        <f t="shared" si="467"/>
        <v>270000</v>
      </c>
      <c r="DJ91" s="90">
        <f t="shared" si="467"/>
        <v>0</v>
      </c>
      <c r="DK91" s="90">
        <f t="shared" si="467"/>
        <v>270000</v>
      </c>
      <c r="DL91" s="90">
        <f t="shared" si="467"/>
        <v>0</v>
      </c>
      <c r="DM91" s="90">
        <f t="shared" si="467"/>
        <v>270000</v>
      </c>
      <c r="DN91" s="90">
        <f t="shared" si="467"/>
        <v>0</v>
      </c>
      <c r="DO91" s="90">
        <f t="shared" si="467"/>
        <v>270000</v>
      </c>
      <c r="DP91" s="90">
        <f t="shared" si="467"/>
        <v>0</v>
      </c>
      <c r="DQ91" s="90">
        <f t="shared" si="467"/>
        <v>0</v>
      </c>
      <c r="DR91" s="90">
        <f t="shared" si="467"/>
        <v>0</v>
      </c>
      <c r="DS91" s="90">
        <f t="shared" si="467"/>
        <v>0</v>
      </c>
      <c r="DT91" s="90">
        <f t="shared" si="467"/>
        <v>0</v>
      </c>
      <c r="DU91" s="90">
        <f t="shared" si="467"/>
        <v>4320000</v>
      </c>
      <c r="DV91" s="90">
        <f t="shared" si="467"/>
        <v>0</v>
      </c>
      <c r="DW91" s="90">
        <f t="shared" si="467"/>
        <v>0</v>
      </c>
      <c r="DX91" s="90">
        <f t="shared" si="467"/>
        <v>0</v>
      </c>
      <c r="DY91" s="196">
        <v>5.0999999999999996</v>
      </c>
      <c r="EB91" s="175"/>
    </row>
    <row r="92" spans="1:132" s="113" customFormat="1" x14ac:dyDescent="0.35">
      <c r="A92" s="148" t="s">
        <v>162</v>
      </c>
      <c r="B92" s="189" t="s">
        <v>155</v>
      </c>
      <c r="C92" s="190"/>
      <c r="D92" s="191"/>
      <c r="E92" s="190"/>
      <c r="F92" s="192"/>
      <c r="G92" s="192"/>
      <c r="H92" s="176">
        <f t="shared" ref="H92:H97" si="468">IFERROR(ROUND((C92*D92*E92),0),0)</f>
        <v>0</v>
      </c>
      <c r="I92" s="176">
        <f t="shared" ref="I92:I97" si="469">IFERROR(ROUND(H92*F92,2),0)</f>
        <v>0</v>
      </c>
      <c r="J92" s="176">
        <f t="shared" ref="J92:J97" si="470">IFERROR(ROUND(H92*G92,2),0)</f>
        <v>0</v>
      </c>
      <c r="K92" s="193"/>
      <c r="L92" s="178"/>
      <c r="M92" s="178"/>
      <c r="N92" s="178"/>
      <c r="O92" s="178"/>
      <c r="P92" s="190"/>
      <c r="Q92" s="191"/>
      <c r="R92" s="190"/>
      <c r="S92" s="192"/>
      <c r="T92" s="192"/>
      <c r="U92" s="176">
        <f t="shared" ref="U92:U97" si="471">IFERROR(ROUND((P92*Q92*R92),0),0)</f>
        <v>0</v>
      </c>
      <c r="V92" s="176">
        <f t="shared" ref="V92:V97" si="472">IFERROR(ROUND(U92*S92,2),0)</f>
        <v>0</v>
      </c>
      <c r="W92" s="176">
        <f t="shared" ref="W92:W97" si="473">IFERROR(ROUND(U92*T92,2),0)</f>
        <v>0</v>
      </c>
      <c r="X92" s="193"/>
      <c r="Y92" s="178"/>
      <c r="Z92" s="178"/>
      <c r="AA92" s="178"/>
      <c r="AB92" s="178"/>
      <c r="AC92" s="190"/>
      <c r="AD92" s="191"/>
      <c r="AE92" s="190"/>
      <c r="AF92" s="192"/>
      <c r="AG92" s="192"/>
      <c r="AH92" s="176">
        <f t="shared" ref="AH92:AH97" si="474">IFERROR(ROUND((AC92*AD92*AE92),0),0)</f>
        <v>0</v>
      </c>
      <c r="AI92" s="176">
        <f t="shared" ref="AI92:AI97" si="475">IFERROR(ROUND(AH92*AF92,2),0)</f>
        <v>0</v>
      </c>
      <c r="AJ92" s="176">
        <f t="shared" ref="AJ92:AJ97" si="476">IFERROR(ROUND(AH92*AG92,2),0)</f>
        <v>0</v>
      </c>
      <c r="AK92" s="193"/>
      <c r="AL92" s="178"/>
      <c r="AM92" s="178"/>
      <c r="AN92" s="178"/>
      <c r="AO92" s="178"/>
      <c r="AP92" s="190"/>
      <c r="AQ92" s="191"/>
      <c r="AR92" s="190"/>
      <c r="AS92" s="192"/>
      <c r="AT92" s="192"/>
      <c r="AU92" s="176">
        <f t="shared" ref="AU92:AU97" si="477">IFERROR(ROUND((AP92*AQ92*AR92),0),0)</f>
        <v>0</v>
      </c>
      <c r="AV92" s="176">
        <f t="shared" ref="AV92:AV97" si="478">IFERROR(ROUND(AU92*AS92,2),0)</f>
        <v>0</v>
      </c>
      <c r="AW92" s="176">
        <f t="shared" ref="AW92:AW97" si="479">IFERROR(ROUND(AU92*AT92,2),0)</f>
        <v>0</v>
      </c>
      <c r="AX92" s="193"/>
      <c r="AY92" s="178"/>
      <c r="AZ92" s="178"/>
      <c r="BA92" s="178"/>
      <c r="BB92" s="178"/>
      <c r="BC92" s="194">
        <f>IFERROR(ROUND(AVERAGE(P92,AC92,AP92),2),0)</f>
        <v>0</v>
      </c>
      <c r="BD92" s="190">
        <f>IFERROR(ROUND(AVERAGE(Q92,AD92,AQ92),2),0)</f>
        <v>0</v>
      </c>
      <c r="BE92" s="191">
        <f>IFERROR(ROUND(R92+AE92+AR92,2),0)</f>
        <v>0</v>
      </c>
      <c r="BF92" s="194">
        <f t="shared" ref="BF92:BF97" si="480">IFERROR(ROUND(AVERAGE(S92,AF92,AS92),2),0)</f>
        <v>0</v>
      </c>
      <c r="BG92" s="194">
        <f t="shared" ref="BG92:BG97" si="481">IFERROR(ROUND(AVERAGE(T92,AG92,AT92),2),0)</f>
        <v>0</v>
      </c>
      <c r="BH92" s="176">
        <f>IFERROR(ROUND(U92+AH92+AU92,2),0)</f>
        <v>0</v>
      </c>
      <c r="BI92" s="176">
        <f t="shared" ref="BI92:BI97" si="482">IFERROR(ROUND(V92+AI92+AV92,2),0)</f>
        <v>0</v>
      </c>
      <c r="BJ92" s="176">
        <f t="shared" ref="BJ92:BJ97" si="483">IFERROR(ROUND(W92+AJ92+AW92,2),0)</f>
        <v>0</v>
      </c>
      <c r="BK92" s="176">
        <f t="shared" ref="BK92:BK97" si="484">IFERROR(ROUND(X92+AK92+AX92,2),0)</f>
        <v>0</v>
      </c>
      <c r="BL92" s="176">
        <f t="shared" ref="BL92:BL97" si="485">IFERROR(ROUND(Y92+AL92+AY92,2),0)</f>
        <v>0</v>
      </c>
      <c r="BM92" s="176">
        <f t="shared" ref="BM92:BM97" si="486">IFERROR(ROUND(Z92+AM92+AZ92,2),0)</f>
        <v>0</v>
      </c>
      <c r="BN92" s="176">
        <f t="shared" ref="BN92:BN97" si="487">IFERROR(ROUND(AA92+AN92+BA92,2),0)</f>
        <v>0</v>
      </c>
      <c r="BO92" s="176">
        <f t="shared" ref="BO92:BO97" si="488">IFERROR(ROUND(AB92+AO92+BB92,2),0)</f>
        <v>0</v>
      </c>
      <c r="BP92" s="125"/>
      <c r="BQ92" s="125"/>
      <c r="BR92" s="125"/>
      <c r="BS92" s="125"/>
      <c r="BT92" s="125"/>
      <c r="BU92" s="125"/>
      <c r="BV92" s="125"/>
      <c r="BW92" s="125"/>
      <c r="BX92" s="125"/>
      <c r="BY92" s="125"/>
      <c r="BZ92" s="125"/>
      <c r="CA92" s="125"/>
      <c r="CB92" s="125"/>
      <c r="CC92" s="125"/>
      <c r="CD92" s="125"/>
      <c r="CE92" s="125"/>
      <c r="CF92" s="195"/>
      <c r="CG92" s="195"/>
      <c r="CH92" s="182">
        <f>ROUND(SUM(BP92:CG92),2)</f>
        <v>0</v>
      </c>
      <c r="CI92" s="182">
        <f>IFERROR(ROUND(BE92-CH92,2),0)</f>
        <v>0</v>
      </c>
      <c r="CJ92" s="179"/>
      <c r="CK92" s="195">
        <f>IFERROR(ROUND(((($BD92*$BP92)*$BC92)*$BF92),0),0)</f>
        <v>0</v>
      </c>
      <c r="CL92" s="195">
        <f>IFERROR(ROUND(((($BD92*$BP92)*$BC92)*$BG92),0),0)</f>
        <v>0</v>
      </c>
      <c r="CM92" s="195">
        <f>IFERROR(ROUND(((($BD92*$BQ92)*$BC92)*$BF92),0),0)</f>
        <v>0</v>
      </c>
      <c r="CN92" s="195">
        <f>IFERROR(ROUND(((($BD92*$BQ92)*$BC92)*$BG92),0),0)</f>
        <v>0</v>
      </c>
      <c r="CO92" s="195">
        <f>IFERROR(ROUND(((($BD92*$BR92)*$BC92)*$BF92),0),0)</f>
        <v>0</v>
      </c>
      <c r="CP92" s="195">
        <f>IFERROR(ROUND(((($BD92*$BR92)*$BC92)*$BG92),0),0)</f>
        <v>0</v>
      </c>
      <c r="CQ92" s="195">
        <f>IFERROR(ROUND(((($BD92*$BS92)*$BC92)*$BF92),0),0)</f>
        <v>0</v>
      </c>
      <c r="CR92" s="195">
        <f>IFERROR(ROUND(((($BD92*$BS92)*$BC92)*$BG92),0),0)</f>
        <v>0</v>
      </c>
      <c r="CS92" s="195">
        <f>IFERROR(ROUND(((($BD92*$BT92)*$BC92)*$BF92),0),0)</f>
        <v>0</v>
      </c>
      <c r="CT92" s="195">
        <f>IFERROR(ROUND(((($BD92*$BT92)*$BC92)*$BG92),0),0)</f>
        <v>0</v>
      </c>
      <c r="CU92" s="195">
        <f>IFERROR(ROUND(((($BD92*$BU92)*$BC92)*$BF92),0),0)</f>
        <v>0</v>
      </c>
      <c r="CV92" s="195">
        <f>IFERROR(ROUND(((($BD92*$BU92)*$BC92)*$BG92),0),0)</f>
        <v>0</v>
      </c>
      <c r="CW92" s="195">
        <f>IFERROR(ROUND(((($BD92*$BV92)*$BC92)*$BF92),0),0)</f>
        <v>0</v>
      </c>
      <c r="CX92" s="195">
        <f>IFERROR(ROUND(((($BD92*$BV92)*$BC92)*$BG92),0),0)</f>
        <v>0</v>
      </c>
      <c r="CY92" s="195">
        <f>IFERROR(ROUND(((($BD92*$BW92)*$BC92)*$BF92),0),0)</f>
        <v>0</v>
      </c>
      <c r="CZ92" s="195">
        <f>IFERROR(ROUND(((($BD92*$BW92)*$BC92)*$BG92),0),0)</f>
        <v>0</v>
      </c>
      <c r="DA92" s="195">
        <f>IFERROR(ROUND(((($BD92*$BX92)*$BC92)*$BF92),0),0)</f>
        <v>0</v>
      </c>
      <c r="DB92" s="195">
        <f>IFERROR(ROUND(((($BD92*$BX92)*$BC92)*$BG92),0),0)</f>
        <v>0</v>
      </c>
      <c r="DC92" s="195">
        <f>IFERROR(ROUND(((($BD92*$BY92)*$BC92)*$BF92),0),0)</f>
        <v>0</v>
      </c>
      <c r="DD92" s="195">
        <f>IFERROR(ROUND(((($BD92*$BY92)*$BC92)*$BG92),0),0)</f>
        <v>0</v>
      </c>
      <c r="DE92" s="195">
        <f>IFERROR(ROUND(((($BD92*$BZ92)*$BC92)*$BF92),0),0)</f>
        <v>0</v>
      </c>
      <c r="DF92" s="195">
        <f>IFERROR(ROUND(((($BD92*$BZ92)*$BC92)*$BG92),0),0)</f>
        <v>0</v>
      </c>
      <c r="DG92" s="195">
        <f>IFERROR(ROUND(((($BD92*$CA92)*$BC92)*$BF92),0),0)</f>
        <v>0</v>
      </c>
      <c r="DH92" s="195">
        <f>IFERROR(ROUND(((($BD92*$CA92)*$BC92)*$BG92),0),0)</f>
        <v>0</v>
      </c>
      <c r="DI92" s="195">
        <f>IFERROR(ROUND(((($BD92*$CB92)*$BC92)*$BF92),0),0)</f>
        <v>0</v>
      </c>
      <c r="DJ92" s="195">
        <f>IFERROR(ROUND(((($BD92*$CB92)*$BC92)*$BG92),0),0)</f>
        <v>0</v>
      </c>
      <c r="DK92" s="195">
        <f>IFERROR(ROUND(((($BD92*$CC92)*$BC92)*$BF92),0),0)</f>
        <v>0</v>
      </c>
      <c r="DL92" s="195">
        <f>IFERROR(ROUND(((($BD92*$CC92)*$BC92)*$BG92),0),0)</f>
        <v>0</v>
      </c>
      <c r="DM92" s="195">
        <f>IFERROR(ROUND(((($BD92*$CD92)*$BC92)*$BF92),0),0)</f>
        <v>0</v>
      </c>
      <c r="DN92" s="195">
        <f>IFERROR(ROUND(((($BD92*$CD92)*$BC92)*$BG92),0),0)</f>
        <v>0</v>
      </c>
      <c r="DO92" s="195">
        <f>IFERROR(ROUND(((($BD92*$CE92)*$BC92)*$BF92),0),0)</f>
        <v>0</v>
      </c>
      <c r="DP92" s="195">
        <f>IFERROR(ROUND(((($BD92*$CE92)*$BC92)*$BG92),0),0)</f>
        <v>0</v>
      </c>
      <c r="DQ92" s="195">
        <f>IFERROR(ROUND(((($BD92*$CF92)*$BC92)*$BF92),0),0)</f>
        <v>0</v>
      </c>
      <c r="DR92" s="195">
        <f>IFERROR(ROUND(((($BD92*$CF92)*$BC92)*$BG92),0),0)</f>
        <v>0</v>
      </c>
      <c r="DS92" s="195">
        <f>IFERROR(ROUND(((($BD92*$CG92)*$BC92)*$BF92),0),0)</f>
        <v>0</v>
      </c>
      <c r="DT92" s="195">
        <f>IFERROR(ROUND(((($BD92*$CG92)*$BC92)*$BG92),0),0)</f>
        <v>0</v>
      </c>
      <c r="DU92" s="179">
        <f>ROUND(CK92+CM92+CO92+CQ92+CS92+CU92+CW92+CY92+DA92+DC92+DE92+DG92+DI92+DK92+DM92+DO92+DQ92+DS92,0)</f>
        <v>0</v>
      </c>
      <c r="DV92" s="179">
        <f>ROUND(CL92+CN92+CP92+CR92+CT92+CV92+CX92+CZ92+DB92+DD92+DF92+DH92+DJ92+DL92+DN92+DP92+DR92+DT92,0)</f>
        <v>0</v>
      </c>
      <c r="DW92" s="179">
        <f>IFERROR(ROUND(DU92-BI92,2),0)</f>
        <v>0</v>
      </c>
      <c r="DX92" s="179">
        <f>IFERROR(ROUND(DV92-BJ92,2),0)</f>
        <v>0</v>
      </c>
      <c r="DY92" s="154"/>
      <c r="EB92" s="175"/>
    </row>
    <row r="93" spans="1:132" x14ac:dyDescent="0.35">
      <c r="A93" s="29" t="s">
        <v>164</v>
      </c>
      <c r="B93" s="63" t="s">
        <v>110</v>
      </c>
      <c r="C93" s="31"/>
      <c r="D93" s="96"/>
      <c r="E93" s="31"/>
      <c r="F93" s="97"/>
      <c r="G93" s="55"/>
      <c r="H93" s="47">
        <f t="shared" si="468"/>
        <v>0</v>
      </c>
      <c r="I93" s="47">
        <f t="shared" si="469"/>
        <v>0</v>
      </c>
      <c r="J93" s="47">
        <f t="shared" si="470"/>
        <v>0</v>
      </c>
      <c r="K93" s="119"/>
      <c r="L93" s="184"/>
      <c r="M93" s="184"/>
      <c r="N93" s="184"/>
      <c r="O93" s="184"/>
      <c r="P93" s="31">
        <v>1</v>
      </c>
      <c r="Q93" s="96">
        <v>75000</v>
      </c>
      <c r="R93" s="31">
        <v>8</v>
      </c>
      <c r="S93" s="97">
        <v>1</v>
      </c>
      <c r="T93" s="55"/>
      <c r="U93" s="47">
        <f t="shared" si="471"/>
        <v>600000</v>
      </c>
      <c r="V93" s="47">
        <f t="shared" si="472"/>
        <v>600000</v>
      </c>
      <c r="W93" s="47">
        <f t="shared" si="473"/>
        <v>0</v>
      </c>
      <c r="X93" s="119"/>
      <c r="Y93" s="184"/>
      <c r="Z93" s="184"/>
      <c r="AA93" s="184"/>
      <c r="AB93" s="184"/>
      <c r="AC93" s="31">
        <v>1</v>
      </c>
      <c r="AD93" s="96">
        <v>75000</v>
      </c>
      <c r="AE93" s="31">
        <v>4</v>
      </c>
      <c r="AF93" s="97">
        <v>1</v>
      </c>
      <c r="AG93" s="55"/>
      <c r="AH93" s="47">
        <f t="shared" si="474"/>
        <v>300000</v>
      </c>
      <c r="AI93" s="47">
        <f t="shared" si="475"/>
        <v>300000</v>
      </c>
      <c r="AJ93" s="47">
        <f t="shared" si="476"/>
        <v>0</v>
      </c>
      <c r="AK93" s="119"/>
      <c r="AL93" s="184"/>
      <c r="AM93" s="184"/>
      <c r="AN93" s="184"/>
      <c r="AO93" s="184"/>
      <c r="AP93" s="31">
        <v>1</v>
      </c>
      <c r="AQ93" s="96">
        <v>75000</v>
      </c>
      <c r="AR93" s="31">
        <v>4</v>
      </c>
      <c r="AS93" s="97">
        <v>1</v>
      </c>
      <c r="AT93" s="55"/>
      <c r="AU93" s="47">
        <f t="shared" si="477"/>
        <v>300000</v>
      </c>
      <c r="AV93" s="47">
        <f t="shared" si="478"/>
        <v>300000</v>
      </c>
      <c r="AW93" s="47">
        <f t="shared" si="479"/>
        <v>0</v>
      </c>
      <c r="AX93" s="119"/>
      <c r="AY93" s="184"/>
      <c r="AZ93" s="184"/>
      <c r="BA93" s="184"/>
      <c r="BB93" s="184"/>
      <c r="BC93" s="31">
        <v>1</v>
      </c>
      <c r="BD93" s="82">
        <f t="shared" ref="BD93:BD97" si="489">IFERROR(ROUND(AVERAGE(Q93,AD93,AQ93),2),0)</f>
        <v>75000</v>
      </c>
      <c r="BE93" s="86">
        <f t="shared" ref="BE93:BE97" si="490">IFERROR(ROUND(R93+AE93+AR93,2),0)</f>
        <v>16</v>
      </c>
      <c r="BF93" s="83">
        <f t="shared" si="480"/>
        <v>1</v>
      </c>
      <c r="BG93" s="83">
        <f t="shared" si="481"/>
        <v>0</v>
      </c>
      <c r="BH93" s="32">
        <f t="shared" ref="BH93:BH97" si="491">IFERROR(ROUND(U93+AH93+AU93,2),0)</f>
        <v>1200000</v>
      </c>
      <c r="BI93" s="32">
        <f t="shared" si="482"/>
        <v>1200000</v>
      </c>
      <c r="BJ93" s="32">
        <f t="shared" si="483"/>
        <v>0</v>
      </c>
      <c r="BK93" s="32">
        <f t="shared" si="484"/>
        <v>0</v>
      </c>
      <c r="BL93" s="32">
        <f t="shared" si="485"/>
        <v>0</v>
      </c>
      <c r="BM93" s="32">
        <f t="shared" si="486"/>
        <v>0</v>
      </c>
      <c r="BN93" s="32">
        <f t="shared" si="487"/>
        <v>0</v>
      </c>
      <c r="BO93" s="32">
        <f t="shared" si="488"/>
        <v>0</v>
      </c>
      <c r="BP93" s="31">
        <v>1</v>
      </c>
      <c r="BQ93" s="31">
        <v>1</v>
      </c>
      <c r="BR93" s="31">
        <v>1</v>
      </c>
      <c r="BS93" s="31">
        <v>1</v>
      </c>
      <c r="BT93" s="31">
        <v>1</v>
      </c>
      <c r="BU93" s="31">
        <v>1</v>
      </c>
      <c r="BV93" s="31">
        <v>1</v>
      </c>
      <c r="BW93" s="31">
        <v>1</v>
      </c>
      <c r="BX93" s="31">
        <v>1</v>
      </c>
      <c r="BY93" s="31">
        <v>1</v>
      </c>
      <c r="BZ93" s="31">
        <v>1</v>
      </c>
      <c r="CA93" s="31">
        <v>1</v>
      </c>
      <c r="CB93" s="31">
        <v>1</v>
      </c>
      <c r="CC93" s="31">
        <v>1</v>
      </c>
      <c r="CD93" s="31">
        <v>1</v>
      </c>
      <c r="CE93" s="31">
        <v>1</v>
      </c>
      <c r="CF93" s="164"/>
      <c r="CG93" s="164"/>
      <c r="CH93" s="186">
        <f t="shared" ref="CH93:CH97" si="492">ROUND(SUM(BP93:CG93),2)</f>
        <v>16</v>
      </c>
      <c r="CI93" s="186">
        <f t="shared" ref="CI93:CI97" si="493">IFERROR(ROUND(BE93-CH93,2),0)</f>
        <v>0</v>
      </c>
      <c r="CJ93" s="187"/>
      <c r="CK93" s="164">
        <f t="shared" si="57"/>
        <v>75000</v>
      </c>
      <c r="CL93" s="164">
        <f t="shared" si="58"/>
        <v>0</v>
      </c>
      <c r="CM93" s="164">
        <f t="shared" si="59"/>
        <v>75000</v>
      </c>
      <c r="CN93" s="164">
        <f t="shared" si="60"/>
        <v>0</v>
      </c>
      <c r="CO93" s="164">
        <f t="shared" si="61"/>
        <v>75000</v>
      </c>
      <c r="CP93" s="164">
        <f t="shared" si="62"/>
        <v>0</v>
      </c>
      <c r="CQ93" s="164">
        <f t="shared" si="63"/>
        <v>75000</v>
      </c>
      <c r="CR93" s="164">
        <f t="shared" si="64"/>
        <v>0</v>
      </c>
      <c r="CS93" s="164">
        <f t="shared" si="65"/>
        <v>75000</v>
      </c>
      <c r="CT93" s="164">
        <f t="shared" si="66"/>
        <v>0</v>
      </c>
      <c r="CU93" s="164">
        <f t="shared" si="67"/>
        <v>75000</v>
      </c>
      <c r="CV93" s="164">
        <f t="shared" si="68"/>
        <v>0</v>
      </c>
      <c r="CW93" s="164">
        <f t="shared" si="69"/>
        <v>75000</v>
      </c>
      <c r="CX93" s="164">
        <f t="shared" si="70"/>
        <v>0</v>
      </c>
      <c r="CY93" s="164">
        <f t="shared" si="71"/>
        <v>75000</v>
      </c>
      <c r="CZ93" s="164">
        <f t="shared" si="72"/>
        <v>0</v>
      </c>
      <c r="DA93" s="164">
        <f t="shared" si="73"/>
        <v>75000</v>
      </c>
      <c r="DB93" s="164">
        <f t="shared" si="74"/>
        <v>0</v>
      </c>
      <c r="DC93" s="164">
        <f t="shared" si="75"/>
        <v>75000</v>
      </c>
      <c r="DD93" s="164">
        <f t="shared" si="76"/>
        <v>0</v>
      </c>
      <c r="DE93" s="164">
        <f t="shared" si="77"/>
        <v>75000</v>
      </c>
      <c r="DF93" s="164">
        <f t="shared" si="78"/>
        <v>0</v>
      </c>
      <c r="DG93" s="164">
        <f t="shared" si="79"/>
        <v>75000</v>
      </c>
      <c r="DH93" s="164">
        <f t="shared" si="80"/>
        <v>0</v>
      </c>
      <c r="DI93" s="164">
        <f t="shared" si="81"/>
        <v>75000</v>
      </c>
      <c r="DJ93" s="164">
        <f t="shared" si="82"/>
        <v>0</v>
      </c>
      <c r="DK93" s="164">
        <f t="shared" si="83"/>
        <v>75000</v>
      </c>
      <c r="DL93" s="164">
        <f t="shared" si="84"/>
        <v>0</v>
      </c>
      <c r="DM93" s="164">
        <f t="shared" si="85"/>
        <v>75000</v>
      </c>
      <c r="DN93" s="164">
        <f t="shared" si="86"/>
        <v>0</v>
      </c>
      <c r="DO93" s="164">
        <f t="shared" si="87"/>
        <v>75000</v>
      </c>
      <c r="DP93" s="164">
        <f t="shared" si="88"/>
        <v>0</v>
      </c>
      <c r="DQ93" s="164">
        <f t="shared" si="89"/>
        <v>0</v>
      </c>
      <c r="DR93" s="164">
        <f t="shared" si="90"/>
        <v>0</v>
      </c>
      <c r="DS93" s="164">
        <f t="shared" si="91"/>
        <v>0</v>
      </c>
      <c r="DT93" s="164">
        <f t="shared" si="92"/>
        <v>0</v>
      </c>
      <c r="DU93" s="187">
        <f t="shared" ref="DU93:DU97" si="494">ROUND(CK93+CM93+CO93+CQ93+CS93+CU93+CW93+CY93+DA93+DC93+DE93+DG93+DI93+DK93+DM93+DO93+DQ93+DS93,0)</f>
        <v>1200000</v>
      </c>
      <c r="DV93" s="187">
        <f t="shared" ref="DV93:DV97" si="495">ROUND(CL93+CN93+CP93+CR93+CT93+CV93+CX93+CZ93+DB93+DD93+DF93+DH93+DJ93+DL93+DN93+DP93+DR93+DT93,0)</f>
        <v>0</v>
      </c>
      <c r="DW93" s="187">
        <f t="shared" ref="DW93:DW97" si="496">IFERROR(ROUND(DU93-BI93,2),0)</f>
        <v>0</v>
      </c>
      <c r="DX93" s="187">
        <f t="shared" ref="DX93:DX97" si="497">IFERROR(ROUND(DV93-BJ93,2),0)</f>
        <v>0</v>
      </c>
      <c r="DY93" s="188"/>
      <c r="EB93" s="175"/>
    </row>
    <row r="94" spans="1:132" x14ac:dyDescent="0.35">
      <c r="A94" s="29" t="s">
        <v>165</v>
      </c>
      <c r="B94" s="63" t="s">
        <v>112</v>
      </c>
      <c r="C94" s="31"/>
      <c r="D94" s="96"/>
      <c r="E94" s="31"/>
      <c r="F94" s="97"/>
      <c r="G94" s="55"/>
      <c r="H94" s="47">
        <f t="shared" si="468"/>
        <v>0</v>
      </c>
      <c r="I94" s="47">
        <f t="shared" si="469"/>
        <v>0</v>
      </c>
      <c r="J94" s="47">
        <f t="shared" si="470"/>
        <v>0</v>
      </c>
      <c r="K94" s="119"/>
      <c r="L94" s="184"/>
      <c r="M94" s="184"/>
      <c r="N94" s="184"/>
      <c r="O94" s="184"/>
      <c r="P94" s="31">
        <v>1</v>
      </c>
      <c r="Q94" s="96">
        <v>40000</v>
      </c>
      <c r="R94" s="31">
        <v>8</v>
      </c>
      <c r="S94" s="97">
        <v>1</v>
      </c>
      <c r="T94" s="55"/>
      <c r="U94" s="47">
        <f t="shared" si="471"/>
        <v>320000</v>
      </c>
      <c r="V94" s="47">
        <f t="shared" si="472"/>
        <v>320000</v>
      </c>
      <c r="W94" s="47">
        <f t="shared" si="473"/>
        <v>0</v>
      </c>
      <c r="X94" s="119"/>
      <c r="Y94" s="184"/>
      <c r="Z94" s="184"/>
      <c r="AA94" s="184"/>
      <c r="AB94" s="184"/>
      <c r="AC94" s="31">
        <v>1</v>
      </c>
      <c r="AD94" s="96">
        <v>40000</v>
      </c>
      <c r="AE94" s="31">
        <v>4</v>
      </c>
      <c r="AF94" s="97">
        <v>1</v>
      </c>
      <c r="AG94" s="55"/>
      <c r="AH94" s="47">
        <f t="shared" si="474"/>
        <v>160000</v>
      </c>
      <c r="AI94" s="47">
        <f t="shared" si="475"/>
        <v>160000</v>
      </c>
      <c r="AJ94" s="47">
        <f t="shared" si="476"/>
        <v>0</v>
      </c>
      <c r="AK94" s="119"/>
      <c r="AL94" s="184"/>
      <c r="AM94" s="184"/>
      <c r="AN94" s="184"/>
      <c r="AO94" s="184"/>
      <c r="AP94" s="31">
        <v>1</v>
      </c>
      <c r="AQ94" s="96">
        <v>40000</v>
      </c>
      <c r="AR94" s="31">
        <v>4</v>
      </c>
      <c r="AS94" s="97">
        <v>1</v>
      </c>
      <c r="AT94" s="55"/>
      <c r="AU94" s="47">
        <f t="shared" si="477"/>
        <v>160000</v>
      </c>
      <c r="AV94" s="47">
        <f t="shared" si="478"/>
        <v>160000</v>
      </c>
      <c r="AW94" s="47">
        <f t="shared" si="479"/>
        <v>0</v>
      </c>
      <c r="AX94" s="119"/>
      <c r="AY94" s="184"/>
      <c r="AZ94" s="184"/>
      <c r="BA94" s="184"/>
      <c r="BB94" s="184"/>
      <c r="BC94" s="31">
        <v>1</v>
      </c>
      <c r="BD94" s="82">
        <f t="shared" si="489"/>
        <v>40000</v>
      </c>
      <c r="BE94" s="86">
        <f t="shared" si="490"/>
        <v>16</v>
      </c>
      <c r="BF94" s="83">
        <f t="shared" si="480"/>
        <v>1</v>
      </c>
      <c r="BG94" s="83">
        <f t="shared" si="481"/>
        <v>0</v>
      </c>
      <c r="BH94" s="32">
        <f t="shared" si="491"/>
        <v>640000</v>
      </c>
      <c r="BI94" s="32">
        <f t="shared" si="482"/>
        <v>640000</v>
      </c>
      <c r="BJ94" s="32">
        <f t="shared" si="483"/>
        <v>0</v>
      </c>
      <c r="BK94" s="32">
        <f t="shared" si="484"/>
        <v>0</v>
      </c>
      <c r="BL94" s="32">
        <f t="shared" si="485"/>
        <v>0</v>
      </c>
      <c r="BM94" s="32">
        <f t="shared" si="486"/>
        <v>0</v>
      </c>
      <c r="BN94" s="32">
        <f t="shared" si="487"/>
        <v>0</v>
      </c>
      <c r="BO94" s="32">
        <f t="shared" si="488"/>
        <v>0</v>
      </c>
      <c r="BP94" s="31">
        <v>1</v>
      </c>
      <c r="BQ94" s="31">
        <v>1</v>
      </c>
      <c r="BR94" s="31">
        <v>1</v>
      </c>
      <c r="BS94" s="31">
        <v>1</v>
      </c>
      <c r="BT94" s="31">
        <v>1</v>
      </c>
      <c r="BU94" s="31">
        <v>1</v>
      </c>
      <c r="BV94" s="31">
        <v>1</v>
      </c>
      <c r="BW94" s="31">
        <v>1</v>
      </c>
      <c r="BX94" s="31">
        <v>1</v>
      </c>
      <c r="BY94" s="31">
        <v>1</v>
      </c>
      <c r="BZ94" s="31">
        <v>1</v>
      </c>
      <c r="CA94" s="31">
        <v>1</v>
      </c>
      <c r="CB94" s="31">
        <v>1</v>
      </c>
      <c r="CC94" s="31">
        <v>1</v>
      </c>
      <c r="CD94" s="31">
        <v>1</v>
      </c>
      <c r="CE94" s="31">
        <v>1</v>
      </c>
      <c r="CF94" s="164"/>
      <c r="CG94" s="164"/>
      <c r="CH94" s="186">
        <f t="shared" si="492"/>
        <v>16</v>
      </c>
      <c r="CI94" s="186">
        <f t="shared" si="493"/>
        <v>0</v>
      </c>
      <c r="CJ94" s="187"/>
      <c r="CK94" s="164">
        <f t="shared" si="57"/>
        <v>40000</v>
      </c>
      <c r="CL94" s="164">
        <f t="shared" si="58"/>
        <v>0</v>
      </c>
      <c r="CM94" s="164">
        <f t="shared" si="59"/>
        <v>40000</v>
      </c>
      <c r="CN94" s="164">
        <f t="shared" si="60"/>
        <v>0</v>
      </c>
      <c r="CO94" s="164">
        <f t="shared" si="61"/>
        <v>40000</v>
      </c>
      <c r="CP94" s="164">
        <f t="shared" si="62"/>
        <v>0</v>
      </c>
      <c r="CQ94" s="164">
        <f t="shared" si="63"/>
        <v>40000</v>
      </c>
      <c r="CR94" s="164">
        <f t="shared" si="64"/>
        <v>0</v>
      </c>
      <c r="CS94" s="164">
        <f t="shared" si="65"/>
        <v>40000</v>
      </c>
      <c r="CT94" s="164">
        <f t="shared" si="66"/>
        <v>0</v>
      </c>
      <c r="CU94" s="164">
        <f t="shared" si="67"/>
        <v>40000</v>
      </c>
      <c r="CV94" s="164">
        <f t="shared" si="68"/>
        <v>0</v>
      </c>
      <c r="CW94" s="164">
        <f t="shared" si="69"/>
        <v>40000</v>
      </c>
      <c r="CX94" s="164">
        <f t="shared" si="70"/>
        <v>0</v>
      </c>
      <c r="CY94" s="164">
        <f t="shared" si="71"/>
        <v>40000</v>
      </c>
      <c r="CZ94" s="164">
        <f t="shared" si="72"/>
        <v>0</v>
      </c>
      <c r="DA94" s="164">
        <f t="shared" si="73"/>
        <v>40000</v>
      </c>
      <c r="DB94" s="164">
        <f t="shared" si="74"/>
        <v>0</v>
      </c>
      <c r="DC94" s="164">
        <f t="shared" si="75"/>
        <v>40000</v>
      </c>
      <c r="DD94" s="164">
        <f t="shared" si="76"/>
        <v>0</v>
      </c>
      <c r="DE94" s="164">
        <f t="shared" si="77"/>
        <v>40000</v>
      </c>
      <c r="DF94" s="164">
        <f t="shared" si="78"/>
        <v>0</v>
      </c>
      <c r="DG94" s="164">
        <f t="shared" si="79"/>
        <v>40000</v>
      </c>
      <c r="DH94" s="164">
        <f t="shared" si="80"/>
        <v>0</v>
      </c>
      <c r="DI94" s="164">
        <f t="shared" si="81"/>
        <v>40000</v>
      </c>
      <c r="DJ94" s="164">
        <f t="shared" si="82"/>
        <v>0</v>
      </c>
      <c r="DK94" s="164">
        <f t="shared" si="83"/>
        <v>40000</v>
      </c>
      <c r="DL94" s="164">
        <f t="shared" si="84"/>
        <v>0</v>
      </c>
      <c r="DM94" s="164">
        <f t="shared" si="85"/>
        <v>40000</v>
      </c>
      <c r="DN94" s="164">
        <f t="shared" si="86"/>
        <v>0</v>
      </c>
      <c r="DO94" s="164">
        <f t="shared" si="87"/>
        <v>40000</v>
      </c>
      <c r="DP94" s="164">
        <f t="shared" si="88"/>
        <v>0</v>
      </c>
      <c r="DQ94" s="164">
        <f t="shared" si="89"/>
        <v>0</v>
      </c>
      <c r="DR94" s="164">
        <f t="shared" si="90"/>
        <v>0</v>
      </c>
      <c r="DS94" s="164">
        <f t="shared" si="91"/>
        <v>0</v>
      </c>
      <c r="DT94" s="164">
        <f t="shared" si="92"/>
        <v>0</v>
      </c>
      <c r="DU94" s="187">
        <f t="shared" si="494"/>
        <v>640000</v>
      </c>
      <c r="DV94" s="187">
        <f t="shared" si="495"/>
        <v>0</v>
      </c>
      <c r="DW94" s="187">
        <f t="shared" si="496"/>
        <v>0</v>
      </c>
      <c r="DX94" s="187">
        <f t="shared" si="497"/>
        <v>0</v>
      </c>
      <c r="DY94" s="188"/>
      <c r="EB94" s="175"/>
    </row>
    <row r="95" spans="1:132" x14ac:dyDescent="0.35">
      <c r="A95" s="29" t="s">
        <v>166</v>
      </c>
      <c r="B95" s="63" t="s">
        <v>114</v>
      </c>
      <c r="C95" s="31"/>
      <c r="D95" s="96"/>
      <c r="E95" s="31"/>
      <c r="F95" s="97"/>
      <c r="G95" s="55"/>
      <c r="H95" s="47">
        <f t="shared" si="468"/>
        <v>0</v>
      </c>
      <c r="I95" s="47">
        <f t="shared" si="469"/>
        <v>0</v>
      </c>
      <c r="J95" s="47">
        <f t="shared" si="470"/>
        <v>0</v>
      </c>
      <c r="K95" s="119"/>
      <c r="L95" s="184"/>
      <c r="M95" s="184"/>
      <c r="N95" s="184"/>
      <c r="O95" s="184"/>
      <c r="P95" s="31">
        <v>1</v>
      </c>
      <c r="Q95" s="96">
        <v>35000</v>
      </c>
      <c r="R95" s="31">
        <v>8</v>
      </c>
      <c r="S95" s="97">
        <v>1</v>
      </c>
      <c r="T95" s="55"/>
      <c r="U95" s="47">
        <f t="shared" si="471"/>
        <v>280000</v>
      </c>
      <c r="V95" s="47">
        <f t="shared" si="472"/>
        <v>280000</v>
      </c>
      <c r="W95" s="47">
        <f t="shared" si="473"/>
        <v>0</v>
      </c>
      <c r="X95" s="119"/>
      <c r="Y95" s="184"/>
      <c r="Z95" s="184"/>
      <c r="AA95" s="184"/>
      <c r="AB95" s="184"/>
      <c r="AC95" s="31">
        <v>1</v>
      </c>
      <c r="AD95" s="96">
        <v>35000</v>
      </c>
      <c r="AE95" s="31">
        <v>4</v>
      </c>
      <c r="AF95" s="97">
        <v>1</v>
      </c>
      <c r="AG95" s="55"/>
      <c r="AH95" s="47">
        <f t="shared" si="474"/>
        <v>140000</v>
      </c>
      <c r="AI95" s="47">
        <f t="shared" si="475"/>
        <v>140000</v>
      </c>
      <c r="AJ95" s="47">
        <f t="shared" si="476"/>
        <v>0</v>
      </c>
      <c r="AK95" s="119"/>
      <c r="AL95" s="184"/>
      <c r="AM95" s="184"/>
      <c r="AN95" s="184"/>
      <c r="AO95" s="184"/>
      <c r="AP95" s="31">
        <v>1</v>
      </c>
      <c r="AQ95" s="96">
        <v>35000</v>
      </c>
      <c r="AR95" s="31">
        <v>4</v>
      </c>
      <c r="AS95" s="97">
        <v>1</v>
      </c>
      <c r="AT95" s="55"/>
      <c r="AU95" s="47">
        <f t="shared" si="477"/>
        <v>140000</v>
      </c>
      <c r="AV95" s="47">
        <f t="shared" si="478"/>
        <v>140000</v>
      </c>
      <c r="AW95" s="47">
        <f t="shared" si="479"/>
        <v>0</v>
      </c>
      <c r="AX95" s="119"/>
      <c r="AY95" s="184"/>
      <c r="AZ95" s="184"/>
      <c r="BA95" s="184"/>
      <c r="BB95" s="184"/>
      <c r="BC95" s="31">
        <v>1</v>
      </c>
      <c r="BD95" s="82">
        <f t="shared" si="489"/>
        <v>35000</v>
      </c>
      <c r="BE95" s="86">
        <f t="shared" si="490"/>
        <v>16</v>
      </c>
      <c r="BF95" s="83">
        <f t="shared" si="480"/>
        <v>1</v>
      </c>
      <c r="BG95" s="83">
        <f t="shared" si="481"/>
        <v>0</v>
      </c>
      <c r="BH95" s="32">
        <f t="shared" si="491"/>
        <v>560000</v>
      </c>
      <c r="BI95" s="32">
        <f t="shared" si="482"/>
        <v>560000</v>
      </c>
      <c r="BJ95" s="32">
        <f t="shared" si="483"/>
        <v>0</v>
      </c>
      <c r="BK95" s="32">
        <f t="shared" si="484"/>
        <v>0</v>
      </c>
      <c r="BL95" s="32">
        <f t="shared" si="485"/>
        <v>0</v>
      </c>
      <c r="BM95" s="32">
        <f t="shared" si="486"/>
        <v>0</v>
      </c>
      <c r="BN95" s="32">
        <f t="shared" si="487"/>
        <v>0</v>
      </c>
      <c r="BO95" s="32">
        <f t="shared" si="488"/>
        <v>0</v>
      </c>
      <c r="BP95" s="31">
        <v>1</v>
      </c>
      <c r="BQ95" s="31">
        <v>1</v>
      </c>
      <c r="BR95" s="31">
        <v>1</v>
      </c>
      <c r="BS95" s="31">
        <v>1</v>
      </c>
      <c r="BT95" s="31">
        <v>1</v>
      </c>
      <c r="BU95" s="31">
        <v>1</v>
      </c>
      <c r="BV95" s="31">
        <v>1</v>
      </c>
      <c r="BW95" s="31">
        <v>1</v>
      </c>
      <c r="BX95" s="31">
        <v>1</v>
      </c>
      <c r="BY95" s="31">
        <v>1</v>
      </c>
      <c r="BZ95" s="31">
        <v>1</v>
      </c>
      <c r="CA95" s="31">
        <v>1</v>
      </c>
      <c r="CB95" s="31">
        <v>1</v>
      </c>
      <c r="CC95" s="31">
        <v>1</v>
      </c>
      <c r="CD95" s="31">
        <v>1</v>
      </c>
      <c r="CE95" s="31">
        <v>1</v>
      </c>
      <c r="CF95" s="164"/>
      <c r="CG95" s="164"/>
      <c r="CH95" s="186">
        <f t="shared" si="492"/>
        <v>16</v>
      </c>
      <c r="CI95" s="186">
        <f t="shared" si="493"/>
        <v>0</v>
      </c>
      <c r="CJ95" s="187"/>
      <c r="CK95" s="164">
        <f t="shared" si="57"/>
        <v>35000</v>
      </c>
      <c r="CL95" s="164">
        <f t="shared" si="58"/>
        <v>0</v>
      </c>
      <c r="CM95" s="164">
        <f t="shared" si="59"/>
        <v>35000</v>
      </c>
      <c r="CN95" s="164">
        <f t="shared" si="60"/>
        <v>0</v>
      </c>
      <c r="CO95" s="164">
        <f t="shared" si="61"/>
        <v>35000</v>
      </c>
      <c r="CP95" s="164">
        <f t="shared" si="62"/>
        <v>0</v>
      </c>
      <c r="CQ95" s="164">
        <f t="shared" si="63"/>
        <v>35000</v>
      </c>
      <c r="CR95" s="164">
        <f t="shared" si="64"/>
        <v>0</v>
      </c>
      <c r="CS95" s="164">
        <f t="shared" si="65"/>
        <v>35000</v>
      </c>
      <c r="CT95" s="164">
        <f t="shared" si="66"/>
        <v>0</v>
      </c>
      <c r="CU95" s="164">
        <f t="shared" si="67"/>
        <v>35000</v>
      </c>
      <c r="CV95" s="164">
        <f t="shared" si="68"/>
        <v>0</v>
      </c>
      <c r="CW95" s="164">
        <f t="shared" si="69"/>
        <v>35000</v>
      </c>
      <c r="CX95" s="164">
        <f t="shared" si="70"/>
        <v>0</v>
      </c>
      <c r="CY95" s="164">
        <f t="shared" si="71"/>
        <v>35000</v>
      </c>
      <c r="CZ95" s="164">
        <f t="shared" si="72"/>
        <v>0</v>
      </c>
      <c r="DA95" s="164">
        <f t="shared" si="73"/>
        <v>35000</v>
      </c>
      <c r="DB95" s="164">
        <f t="shared" si="74"/>
        <v>0</v>
      </c>
      <c r="DC95" s="164">
        <f t="shared" si="75"/>
        <v>35000</v>
      </c>
      <c r="DD95" s="164">
        <f t="shared" si="76"/>
        <v>0</v>
      </c>
      <c r="DE95" s="164">
        <f t="shared" si="77"/>
        <v>35000</v>
      </c>
      <c r="DF95" s="164">
        <f t="shared" si="78"/>
        <v>0</v>
      </c>
      <c r="DG95" s="164">
        <f t="shared" si="79"/>
        <v>35000</v>
      </c>
      <c r="DH95" s="164">
        <f t="shared" si="80"/>
        <v>0</v>
      </c>
      <c r="DI95" s="164">
        <f t="shared" si="81"/>
        <v>35000</v>
      </c>
      <c r="DJ95" s="164">
        <f t="shared" si="82"/>
        <v>0</v>
      </c>
      <c r="DK95" s="164">
        <f t="shared" si="83"/>
        <v>35000</v>
      </c>
      <c r="DL95" s="164">
        <f t="shared" si="84"/>
        <v>0</v>
      </c>
      <c r="DM95" s="164">
        <f t="shared" si="85"/>
        <v>35000</v>
      </c>
      <c r="DN95" s="164">
        <f t="shared" si="86"/>
        <v>0</v>
      </c>
      <c r="DO95" s="164">
        <f t="shared" si="87"/>
        <v>35000</v>
      </c>
      <c r="DP95" s="164">
        <f t="shared" si="88"/>
        <v>0</v>
      </c>
      <c r="DQ95" s="164">
        <f t="shared" si="89"/>
        <v>0</v>
      </c>
      <c r="DR95" s="164">
        <f t="shared" si="90"/>
        <v>0</v>
      </c>
      <c r="DS95" s="164">
        <f t="shared" si="91"/>
        <v>0</v>
      </c>
      <c r="DT95" s="164">
        <f t="shared" si="92"/>
        <v>0</v>
      </c>
      <c r="DU95" s="187">
        <f t="shared" si="494"/>
        <v>560000</v>
      </c>
      <c r="DV95" s="187">
        <f t="shared" si="495"/>
        <v>0</v>
      </c>
      <c r="DW95" s="187">
        <f t="shared" si="496"/>
        <v>0</v>
      </c>
      <c r="DX95" s="187">
        <f t="shared" si="497"/>
        <v>0</v>
      </c>
      <c r="DY95" s="188"/>
      <c r="EB95" s="175"/>
    </row>
    <row r="96" spans="1:132" x14ac:dyDescent="0.35">
      <c r="A96" s="29" t="s">
        <v>167</v>
      </c>
      <c r="B96" s="63" t="s">
        <v>116</v>
      </c>
      <c r="C96" s="31"/>
      <c r="D96" s="96"/>
      <c r="E96" s="31"/>
      <c r="F96" s="97"/>
      <c r="G96" s="55"/>
      <c r="H96" s="47">
        <f t="shared" si="468"/>
        <v>0</v>
      </c>
      <c r="I96" s="47">
        <f t="shared" si="469"/>
        <v>0</v>
      </c>
      <c r="J96" s="47">
        <f t="shared" si="470"/>
        <v>0</v>
      </c>
      <c r="K96" s="119"/>
      <c r="L96" s="184"/>
      <c r="M96" s="184"/>
      <c r="N96" s="184"/>
      <c r="O96" s="184"/>
      <c r="P96" s="31">
        <v>1</v>
      </c>
      <c r="Q96" s="96">
        <v>27500</v>
      </c>
      <c r="R96" s="31">
        <v>32</v>
      </c>
      <c r="S96" s="97">
        <v>1</v>
      </c>
      <c r="T96" s="55"/>
      <c r="U96" s="47">
        <f t="shared" si="471"/>
        <v>880000</v>
      </c>
      <c r="V96" s="47">
        <f t="shared" si="472"/>
        <v>880000</v>
      </c>
      <c r="W96" s="47">
        <f t="shared" si="473"/>
        <v>0</v>
      </c>
      <c r="X96" s="119"/>
      <c r="Y96" s="184"/>
      <c r="Z96" s="184"/>
      <c r="AA96" s="184"/>
      <c r="AB96" s="184"/>
      <c r="AC96" s="31">
        <v>1</v>
      </c>
      <c r="AD96" s="96">
        <v>27500</v>
      </c>
      <c r="AE96" s="31">
        <v>16</v>
      </c>
      <c r="AF96" s="97">
        <v>1</v>
      </c>
      <c r="AG96" s="55"/>
      <c r="AH96" s="47">
        <f t="shared" si="474"/>
        <v>440000</v>
      </c>
      <c r="AI96" s="47">
        <f t="shared" si="475"/>
        <v>440000</v>
      </c>
      <c r="AJ96" s="47">
        <f t="shared" si="476"/>
        <v>0</v>
      </c>
      <c r="AK96" s="119"/>
      <c r="AL96" s="184"/>
      <c r="AM96" s="184"/>
      <c r="AN96" s="184"/>
      <c r="AO96" s="184"/>
      <c r="AP96" s="31">
        <v>1</v>
      </c>
      <c r="AQ96" s="96">
        <v>27500</v>
      </c>
      <c r="AR96" s="31">
        <v>16</v>
      </c>
      <c r="AS96" s="97">
        <v>1</v>
      </c>
      <c r="AT96" s="55"/>
      <c r="AU96" s="47">
        <f t="shared" si="477"/>
        <v>440000</v>
      </c>
      <c r="AV96" s="47">
        <f t="shared" si="478"/>
        <v>440000</v>
      </c>
      <c r="AW96" s="47">
        <f t="shared" si="479"/>
        <v>0</v>
      </c>
      <c r="AX96" s="119"/>
      <c r="AY96" s="184"/>
      <c r="AZ96" s="184"/>
      <c r="BA96" s="184"/>
      <c r="BB96" s="184"/>
      <c r="BC96" s="31">
        <v>1</v>
      </c>
      <c r="BD96" s="82">
        <f t="shared" si="489"/>
        <v>27500</v>
      </c>
      <c r="BE96" s="86">
        <f t="shared" si="490"/>
        <v>64</v>
      </c>
      <c r="BF96" s="83">
        <f t="shared" si="480"/>
        <v>1</v>
      </c>
      <c r="BG96" s="83">
        <f t="shared" si="481"/>
        <v>0</v>
      </c>
      <c r="BH96" s="32">
        <f t="shared" si="491"/>
        <v>1760000</v>
      </c>
      <c r="BI96" s="32">
        <f t="shared" si="482"/>
        <v>1760000</v>
      </c>
      <c r="BJ96" s="32">
        <f t="shared" si="483"/>
        <v>0</v>
      </c>
      <c r="BK96" s="32">
        <f t="shared" si="484"/>
        <v>0</v>
      </c>
      <c r="BL96" s="32">
        <f t="shared" si="485"/>
        <v>0</v>
      </c>
      <c r="BM96" s="32">
        <f t="shared" si="486"/>
        <v>0</v>
      </c>
      <c r="BN96" s="32">
        <f t="shared" si="487"/>
        <v>0</v>
      </c>
      <c r="BO96" s="32">
        <f t="shared" si="488"/>
        <v>0</v>
      </c>
      <c r="BP96" s="31">
        <v>4</v>
      </c>
      <c r="BQ96" s="31">
        <v>4</v>
      </c>
      <c r="BR96" s="31">
        <v>4</v>
      </c>
      <c r="BS96" s="31">
        <v>4</v>
      </c>
      <c r="BT96" s="31">
        <v>4</v>
      </c>
      <c r="BU96" s="31">
        <v>4</v>
      </c>
      <c r="BV96" s="31">
        <v>4</v>
      </c>
      <c r="BW96" s="31">
        <v>4</v>
      </c>
      <c r="BX96" s="31">
        <v>4</v>
      </c>
      <c r="BY96" s="31">
        <v>4</v>
      </c>
      <c r="BZ96" s="31">
        <v>4</v>
      </c>
      <c r="CA96" s="31">
        <v>4</v>
      </c>
      <c r="CB96" s="31">
        <v>4</v>
      </c>
      <c r="CC96" s="31">
        <v>4</v>
      </c>
      <c r="CD96" s="31">
        <v>4</v>
      </c>
      <c r="CE96" s="31">
        <v>4</v>
      </c>
      <c r="CF96" s="164"/>
      <c r="CG96" s="164"/>
      <c r="CH96" s="186">
        <f t="shared" si="492"/>
        <v>64</v>
      </c>
      <c r="CI96" s="186">
        <f t="shared" si="493"/>
        <v>0</v>
      </c>
      <c r="CJ96" s="187"/>
      <c r="CK96" s="164">
        <f t="shared" si="57"/>
        <v>110000</v>
      </c>
      <c r="CL96" s="164">
        <f t="shared" si="58"/>
        <v>0</v>
      </c>
      <c r="CM96" s="164">
        <f t="shared" si="59"/>
        <v>110000</v>
      </c>
      <c r="CN96" s="164">
        <f t="shared" si="60"/>
        <v>0</v>
      </c>
      <c r="CO96" s="164">
        <f t="shared" si="61"/>
        <v>110000</v>
      </c>
      <c r="CP96" s="164">
        <f t="shared" si="62"/>
        <v>0</v>
      </c>
      <c r="CQ96" s="164">
        <f t="shared" si="63"/>
        <v>110000</v>
      </c>
      <c r="CR96" s="164">
        <f t="shared" si="64"/>
        <v>0</v>
      </c>
      <c r="CS96" s="164">
        <f t="shared" si="65"/>
        <v>110000</v>
      </c>
      <c r="CT96" s="164">
        <f t="shared" si="66"/>
        <v>0</v>
      </c>
      <c r="CU96" s="164">
        <f t="shared" si="67"/>
        <v>110000</v>
      </c>
      <c r="CV96" s="164">
        <f t="shared" si="68"/>
        <v>0</v>
      </c>
      <c r="CW96" s="164">
        <f t="shared" si="69"/>
        <v>110000</v>
      </c>
      <c r="CX96" s="164">
        <f t="shared" si="70"/>
        <v>0</v>
      </c>
      <c r="CY96" s="164">
        <f t="shared" si="71"/>
        <v>110000</v>
      </c>
      <c r="CZ96" s="164">
        <f t="shared" si="72"/>
        <v>0</v>
      </c>
      <c r="DA96" s="164">
        <f t="shared" si="73"/>
        <v>110000</v>
      </c>
      <c r="DB96" s="164">
        <f t="shared" si="74"/>
        <v>0</v>
      </c>
      <c r="DC96" s="164">
        <f t="shared" si="75"/>
        <v>110000</v>
      </c>
      <c r="DD96" s="164">
        <f t="shared" si="76"/>
        <v>0</v>
      </c>
      <c r="DE96" s="164">
        <f t="shared" si="77"/>
        <v>110000</v>
      </c>
      <c r="DF96" s="164">
        <f t="shared" si="78"/>
        <v>0</v>
      </c>
      <c r="DG96" s="164">
        <f t="shared" si="79"/>
        <v>110000</v>
      </c>
      <c r="DH96" s="164">
        <f t="shared" si="80"/>
        <v>0</v>
      </c>
      <c r="DI96" s="164">
        <f t="shared" si="81"/>
        <v>110000</v>
      </c>
      <c r="DJ96" s="164">
        <f t="shared" si="82"/>
        <v>0</v>
      </c>
      <c r="DK96" s="164">
        <f t="shared" si="83"/>
        <v>110000</v>
      </c>
      <c r="DL96" s="164">
        <f t="shared" si="84"/>
        <v>0</v>
      </c>
      <c r="DM96" s="164">
        <f t="shared" si="85"/>
        <v>110000</v>
      </c>
      <c r="DN96" s="164">
        <f t="shared" si="86"/>
        <v>0</v>
      </c>
      <c r="DO96" s="164">
        <f t="shared" si="87"/>
        <v>110000</v>
      </c>
      <c r="DP96" s="164">
        <f t="shared" si="88"/>
        <v>0</v>
      </c>
      <c r="DQ96" s="164">
        <f t="shared" si="89"/>
        <v>0</v>
      </c>
      <c r="DR96" s="164">
        <f t="shared" si="90"/>
        <v>0</v>
      </c>
      <c r="DS96" s="164">
        <f t="shared" si="91"/>
        <v>0</v>
      </c>
      <c r="DT96" s="164">
        <f t="shared" si="92"/>
        <v>0</v>
      </c>
      <c r="DU96" s="187">
        <f t="shared" si="494"/>
        <v>1760000</v>
      </c>
      <c r="DV96" s="187">
        <f t="shared" si="495"/>
        <v>0</v>
      </c>
      <c r="DW96" s="187">
        <f t="shared" si="496"/>
        <v>0</v>
      </c>
      <c r="DX96" s="187">
        <f t="shared" si="497"/>
        <v>0</v>
      </c>
      <c r="DY96" s="188"/>
      <c r="EB96" s="175"/>
    </row>
    <row r="97" spans="1:152" x14ac:dyDescent="0.35">
      <c r="A97" s="29" t="s">
        <v>168</v>
      </c>
      <c r="B97" s="63" t="s">
        <v>118</v>
      </c>
      <c r="C97" s="31"/>
      <c r="D97" s="96"/>
      <c r="E97" s="31"/>
      <c r="F97" s="97"/>
      <c r="G97" s="55"/>
      <c r="H97" s="47">
        <f t="shared" si="468"/>
        <v>0</v>
      </c>
      <c r="I97" s="47">
        <f t="shared" si="469"/>
        <v>0</v>
      </c>
      <c r="J97" s="47">
        <f t="shared" si="470"/>
        <v>0</v>
      </c>
      <c r="K97" s="119"/>
      <c r="L97" s="184"/>
      <c r="M97" s="184"/>
      <c r="N97" s="184"/>
      <c r="O97" s="184"/>
      <c r="P97" s="31">
        <v>1</v>
      </c>
      <c r="Q97" s="96">
        <v>10000</v>
      </c>
      <c r="R97" s="31">
        <v>8</v>
      </c>
      <c r="S97" s="97">
        <v>1</v>
      </c>
      <c r="T97" s="55"/>
      <c r="U97" s="47">
        <f t="shared" si="471"/>
        <v>80000</v>
      </c>
      <c r="V97" s="47">
        <f t="shared" si="472"/>
        <v>80000</v>
      </c>
      <c r="W97" s="47">
        <f t="shared" si="473"/>
        <v>0</v>
      </c>
      <c r="X97" s="119"/>
      <c r="Y97" s="184"/>
      <c r="Z97" s="184"/>
      <c r="AA97" s="184"/>
      <c r="AB97" s="184"/>
      <c r="AC97" s="31">
        <v>1</v>
      </c>
      <c r="AD97" s="96">
        <v>10000</v>
      </c>
      <c r="AE97" s="31">
        <v>4</v>
      </c>
      <c r="AF97" s="97">
        <v>1</v>
      </c>
      <c r="AG97" s="55"/>
      <c r="AH97" s="47">
        <f t="shared" si="474"/>
        <v>40000</v>
      </c>
      <c r="AI97" s="47">
        <f t="shared" si="475"/>
        <v>40000</v>
      </c>
      <c r="AJ97" s="47">
        <f t="shared" si="476"/>
        <v>0</v>
      </c>
      <c r="AK97" s="119"/>
      <c r="AL97" s="184"/>
      <c r="AM97" s="184"/>
      <c r="AN97" s="184"/>
      <c r="AO97" s="184"/>
      <c r="AP97" s="31">
        <v>1</v>
      </c>
      <c r="AQ97" s="96">
        <v>10000</v>
      </c>
      <c r="AR97" s="31">
        <v>4</v>
      </c>
      <c r="AS97" s="97">
        <v>1</v>
      </c>
      <c r="AT97" s="55"/>
      <c r="AU97" s="47">
        <f t="shared" si="477"/>
        <v>40000</v>
      </c>
      <c r="AV97" s="47">
        <f t="shared" si="478"/>
        <v>40000</v>
      </c>
      <c r="AW97" s="47">
        <f t="shared" si="479"/>
        <v>0</v>
      </c>
      <c r="AX97" s="119"/>
      <c r="AY97" s="184"/>
      <c r="AZ97" s="184"/>
      <c r="BA97" s="184"/>
      <c r="BB97" s="184"/>
      <c r="BC97" s="31">
        <v>1</v>
      </c>
      <c r="BD97" s="82">
        <f t="shared" si="489"/>
        <v>10000</v>
      </c>
      <c r="BE97" s="86">
        <f t="shared" si="490"/>
        <v>16</v>
      </c>
      <c r="BF97" s="83">
        <f t="shared" si="480"/>
        <v>1</v>
      </c>
      <c r="BG97" s="83">
        <f t="shared" si="481"/>
        <v>0</v>
      </c>
      <c r="BH97" s="32">
        <f t="shared" si="491"/>
        <v>160000</v>
      </c>
      <c r="BI97" s="32">
        <f t="shared" si="482"/>
        <v>160000</v>
      </c>
      <c r="BJ97" s="32">
        <f t="shared" si="483"/>
        <v>0</v>
      </c>
      <c r="BK97" s="32">
        <f t="shared" si="484"/>
        <v>0</v>
      </c>
      <c r="BL97" s="32">
        <f t="shared" si="485"/>
        <v>0</v>
      </c>
      <c r="BM97" s="32">
        <f t="shared" si="486"/>
        <v>0</v>
      </c>
      <c r="BN97" s="32">
        <f t="shared" si="487"/>
        <v>0</v>
      </c>
      <c r="BO97" s="32">
        <f t="shared" si="488"/>
        <v>0</v>
      </c>
      <c r="BP97" s="31">
        <v>1</v>
      </c>
      <c r="BQ97" s="31">
        <v>1</v>
      </c>
      <c r="BR97" s="31">
        <v>1</v>
      </c>
      <c r="BS97" s="31">
        <v>1</v>
      </c>
      <c r="BT97" s="31">
        <v>1</v>
      </c>
      <c r="BU97" s="31">
        <v>1</v>
      </c>
      <c r="BV97" s="31">
        <v>1</v>
      </c>
      <c r="BW97" s="31">
        <v>1</v>
      </c>
      <c r="BX97" s="31">
        <v>1</v>
      </c>
      <c r="BY97" s="31">
        <v>1</v>
      </c>
      <c r="BZ97" s="31">
        <v>1</v>
      </c>
      <c r="CA97" s="31">
        <v>1</v>
      </c>
      <c r="CB97" s="31">
        <v>1</v>
      </c>
      <c r="CC97" s="31">
        <v>1</v>
      </c>
      <c r="CD97" s="31">
        <v>1</v>
      </c>
      <c r="CE97" s="31">
        <v>1</v>
      </c>
      <c r="CF97" s="164"/>
      <c r="CG97" s="164"/>
      <c r="CH97" s="186">
        <f t="shared" si="492"/>
        <v>16</v>
      </c>
      <c r="CI97" s="186">
        <f t="shared" si="493"/>
        <v>0</v>
      </c>
      <c r="CJ97" s="187"/>
      <c r="CK97" s="164">
        <f t="shared" si="57"/>
        <v>10000</v>
      </c>
      <c r="CL97" s="164">
        <f t="shared" si="58"/>
        <v>0</v>
      </c>
      <c r="CM97" s="164">
        <f t="shared" si="59"/>
        <v>10000</v>
      </c>
      <c r="CN97" s="164">
        <f t="shared" si="60"/>
        <v>0</v>
      </c>
      <c r="CO97" s="164">
        <f t="shared" si="61"/>
        <v>10000</v>
      </c>
      <c r="CP97" s="164">
        <f t="shared" si="62"/>
        <v>0</v>
      </c>
      <c r="CQ97" s="164">
        <f t="shared" si="63"/>
        <v>10000</v>
      </c>
      <c r="CR97" s="164">
        <f t="shared" si="64"/>
        <v>0</v>
      </c>
      <c r="CS97" s="164">
        <f t="shared" si="65"/>
        <v>10000</v>
      </c>
      <c r="CT97" s="164">
        <f t="shared" si="66"/>
        <v>0</v>
      </c>
      <c r="CU97" s="164">
        <f t="shared" si="67"/>
        <v>10000</v>
      </c>
      <c r="CV97" s="164">
        <f t="shared" si="68"/>
        <v>0</v>
      </c>
      <c r="CW97" s="164">
        <f t="shared" si="69"/>
        <v>10000</v>
      </c>
      <c r="CX97" s="164">
        <f t="shared" si="70"/>
        <v>0</v>
      </c>
      <c r="CY97" s="164">
        <f t="shared" si="71"/>
        <v>10000</v>
      </c>
      <c r="CZ97" s="164">
        <f t="shared" si="72"/>
        <v>0</v>
      </c>
      <c r="DA97" s="164">
        <f t="shared" si="73"/>
        <v>10000</v>
      </c>
      <c r="DB97" s="164">
        <f t="shared" si="74"/>
        <v>0</v>
      </c>
      <c r="DC97" s="164">
        <f t="shared" si="75"/>
        <v>10000</v>
      </c>
      <c r="DD97" s="164">
        <f t="shared" si="76"/>
        <v>0</v>
      </c>
      <c r="DE97" s="164">
        <f t="shared" si="77"/>
        <v>10000</v>
      </c>
      <c r="DF97" s="164">
        <f t="shared" si="78"/>
        <v>0</v>
      </c>
      <c r="DG97" s="164">
        <f t="shared" si="79"/>
        <v>10000</v>
      </c>
      <c r="DH97" s="164">
        <f t="shared" si="80"/>
        <v>0</v>
      </c>
      <c r="DI97" s="164">
        <f t="shared" si="81"/>
        <v>10000</v>
      </c>
      <c r="DJ97" s="164">
        <f t="shared" si="82"/>
        <v>0</v>
      </c>
      <c r="DK97" s="164">
        <f t="shared" si="83"/>
        <v>10000</v>
      </c>
      <c r="DL97" s="164">
        <f t="shared" si="84"/>
        <v>0</v>
      </c>
      <c r="DM97" s="164">
        <f t="shared" si="85"/>
        <v>10000</v>
      </c>
      <c r="DN97" s="164">
        <f t="shared" si="86"/>
        <v>0</v>
      </c>
      <c r="DO97" s="164">
        <f t="shared" si="87"/>
        <v>10000</v>
      </c>
      <c r="DP97" s="164">
        <f t="shared" si="88"/>
        <v>0</v>
      </c>
      <c r="DQ97" s="164">
        <f t="shared" si="89"/>
        <v>0</v>
      </c>
      <c r="DR97" s="164">
        <f t="shared" si="90"/>
        <v>0</v>
      </c>
      <c r="DS97" s="164">
        <f t="shared" si="91"/>
        <v>0</v>
      </c>
      <c r="DT97" s="164">
        <f t="shared" si="92"/>
        <v>0</v>
      </c>
      <c r="DU97" s="187">
        <f t="shared" si="494"/>
        <v>160000</v>
      </c>
      <c r="DV97" s="187">
        <f t="shared" si="495"/>
        <v>0</v>
      </c>
      <c r="DW97" s="187">
        <f t="shared" si="496"/>
        <v>0</v>
      </c>
      <c r="DX97" s="187">
        <f t="shared" si="497"/>
        <v>0</v>
      </c>
      <c r="DY97" s="188"/>
      <c r="EB97" s="175"/>
    </row>
    <row r="98" spans="1:152" s="113" customFormat="1" x14ac:dyDescent="0.35">
      <c r="A98" s="87"/>
      <c r="B98" s="88" t="s">
        <v>169</v>
      </c>
      <c r="C98" s="89"/>
      <c r="D98" s="90"/>
      <c r="E98" s="91"/>
      <c r="F98" s="92">
        <f>IFERROR(I98/H98,0)</f>
        <v>0</v>
      </c>
      <c r="G98" s="92">
        <f>IFERROR(J98/H98,0)</f>
        <v>0</v>
      </c>
      <c r="H98" s="90">
        <f>IFERROR(ROUND(SUBTOTAL(9,H92:H97),0),0)</f>
        <v>0</v>
      </c>
      <c r="I98" s="90">
        <f>IFERROR(ROUND(SUBTOTAL(9,I92:I97),0),0)</f>
        <v>0</v>
      </c>
      <c r="J98" s="90">
        <f>IFERROR(ROUND(SUBTOTAL(9,J92:J97),0),0)</f>
        <v>0</v>
      </c>
      <c r="K98" s="90"/>
      <c r="L98" s="90">
        <f>IFERROR(ROUND(SUBTOTAL(9,L92:L97),0),0)</f>
        <v>0</v>
      </c>
      <c r="M98" s="90">
        <f>IFERROR(ROUND(SUBTOTAL(9,M92:M97),0),0)</f>
        <v>0</v>
      </c>
      <c r="N98" s="90">
        <f>IFERROR(ROUND(SUBTOTAL(9,N92:N97),0),0)</f>
        <v>0</v>
      </c>
      <c r="O98" s="90">
        <f>IFERROR(ROUND(SUBTOTAL(9,O92:O97),0),0)</f>
        <v>0</v>
      </c>
      <c r="P98" s="90"/>
      <c r="Q98" s="90"/>
      <c r="R98" s="90"/>
      <c r="S98" s="92">
        <f>IFERROR(V98/U98,0)</f>
        <v>1</v>
      </c>
      <c r="T98" s="92">
        <f>IFERROR(W98/U98,0)</f>
        <v>0</v>
      </c>
      <c r="U98" s="90">
        <f>IFERROR(ROUND(SUBTOTAL(9,U92:U97),0),0)</f>
        <v>2160000</v>
      </c>
      <c r="V98" s="90">
        <f>IFERROR(ROUND(SUBTOTAL(9,V92:V97),0),0)</f>
        <v>2160000</v>
      </c>
      <c r="W98" s="90">
        <f>IFERROR(ROUND(SUBTOTAL(9,W92:W97),0),0)</f>
        <v>0</v>
      </c>
      <c r="X98" s="90"/>
      <c r="Y98" s="90">
        <f>IFERROR(ROUND(SUBTOTAL(9,Y92:Y97),0),0)</f>
        <v>0</v>
      </c>
      <c r="Z98" s="90">
        <f>IFERROR(ROUND(SUBTOTAL(9,Z92:Z97),0),0)</f>
        <v>0</v>
      </c>
      <c r="AA98" s="90">
        <f>IFERROR(ROUND(SUBTOTAL(9,AA92:AA97),0),0)</f>
        <v>0</v>
      </c>
      <c r="AB98" s="90">
        <f>IFERROR(ROUND(SUBTOTAL(9,AB92:AB97),0),0)</f>
        <v>0</v>
      </c>
      <c r="AC98" s="90"/>
      <c r="AD98" s="90"/>
      <c r="AE98" s="90"/>
      <c r="AF98" s="92">
        <f>IFERROR(AI98/AH98,0)</f>
        <v>1</v>
      </c>
      <c r="AG98" s="92">
        <f>IFERROR(AJ98/AH98,0)</f>
        <v>0</v>
      </c>
      <c r="AH98" s="90">
        <f>IFERROR(ROUND(SUBTOTAL(9,AH92:AH97),0),0)</f>
        <v>1080000</v>
      </c>
      <c r="AI98" s="90">
        <f>IFERROR(ROUND(SUBTOTAL(9,AI92:AI97),0),0)</f>
        <v>1080000</v>
      </c>
      <c r="AJ98" s="90">
        <f>IFERROR(ROUND(SUBTOTAL(9,AJ92:AJ97),0),0)</f>
        <v>0</v>
      </c>
      <c r="AK98" s="90"/>
      <c r="AL98" s="90">
        <f>IFERROR(ROUND(SUBTOTAL(9,AL92:AL97),0),0)</f>
        <v>0</v>
      </c>
      <c r="AM98" s="90">
        <f>IFERROR(ROUND(SUBTOTAL(9,AM92:AM97),0),0)</f>
        <v>0</v>
      </c>
      <c r="AN98" s="90">
        <f>IFERROR(ROUND(SUBTOTAL(9,AN92:AN97),0),0)</f>
        <v>0</v>
      </c>
      <c r="AO98" s="90">
        <f>IFERROR(ROUND(SUBTOTAL(9,AO92:AO97),0),0)</f>
        <v>0</v>
      </c>
      <c r="AP98" s="90"/>
      <c r="AQ98" s="90"/>
      <c r="AR98" s="90"/>
      <c r="AS98" s="92">
        <f>IFERROR(AV98/AU98,0)</f>
        <v>1</v>
      </c>
      <c r="AT98" s="92">
        <f>IFERROR(AW98/AU98,0)</f>
        <v>0</v>
      </c>
      <c r="AU98" s="90">
        <f>IFERROR(ROUND(SUBTOTAL(9,AU92:AU97),0),0)</f>
        <v>1080000</v>
      </c>
      <c r="AV98" s="90">
        <f>IFERROR(ROUND(SUBTOTAL(9,AV92:AV97),0),0)</f>
        <v>1080000</v>
      </c>
      <c r="AW98" s="90">
        <f>IFERROR(ROUND(SUBTOTAL(9,AW92:AW97),0),0)</f>
        <v>0</v>
      </c>
      <c r="AX98" s="90"/>
      <c r="AY98" s="90">
        <f>IFERROR(ROUND(SUBTOTAL(9,AY92:AY97),0),0)</f>
        <v>0</v>
      </c>
      <c r="AZ98" s="90">
        <f>IFERROR(ROUND(SUBTOTAL(9,AZ92:AZ97),0),0)</f>
        <v>0</v>
      </c>
      <c r="BA98" s="90">
        <f>IFERROR(ROUND(SUBTOTAL(9,BA92:BA97),0),0)</f>
        <v>0</v>
      </c>
      <c r="BB98" s="90">
        <f>IFERROR(ROUND(SUBTOTAL(9,BB92:BB97),0),0)</f>
        <v>0</v>
      </c>
      <c r="BC98" s="90"/>
      <c r="BD98" s="90"/>
      <c r="BE98" s="90"/>
      <c r="BF98" s="92">
        <f>IFERROR(BI98/BH98,0)</f>
        <v>1</v>
      </c>
      <c r="BG98" s="92">
        <f>IFERROR(BJ98/BH98,0)</f>
        <v>0</v>
      </c>
      <c r="BH98" s="90">
        <f>IFERROR(ROUND(SUBTOTAL(9,BH92:BH97),0),0)</f>
        <v>4320000</v>
      </c>
      <c r="BI98" s="90">
        <f>IFERROR(ROUND(SUBTOTAL(9,BI92:BI97),0),0)</f>
        <v>4320000</v>
      </c>
      <c r="BJ98" s="90">
        <f>IFERROR(ROUND(SUBTOTAL(9,BJ92:BJ97),0),0)</f>
        <v>0</v>
      </c>
      <c r="BK98" s="90"/>
      <c r="BL98" s="90">
        <f>IFERROR(ROUND(SUBTOTAL(9,BL92:BL97),0),0)</f>
        <v>0</v>
      </c>
      <c r="BM98" s="90">
        <f>IFERROR(ROUND(SUBTOTAL(9,BM92:BM97),0),0)</f>
        <v>0</v>
      </c>
      <c r="BN98" s="90">
        <f>IFERROR(ROUND(SUBTOTAL(9,BN92:BN97),0),0)</f>
        <v>0</v>
      </c>
      <c r="BO98" s="90">
        <f>IFERROR(ROUND(SUBTOTAL(9,BO92:BO97),0),0)</f>
        <v>0</v>
      </c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>
        <f t="shared" ref="CK98:DX98" si="498">IFERROR(ROUND(SUBTOTAL(9,CK92:CK97),0),0)</f>
        <v>270000</v>
      </c>
      <c r="CL98" s="90">
        <f t="shared" si="498"/>
        <v>0</v>
      </c>
      <c r="CM98" s="90">
        <f t="shared" si="498"/>
        <v>270000</v>
      </c>
      <c r="CN98" s="90">
        <f t="shared" si="498"/>
        <v>0</v>
      </c>
      <c r="CO98" s="90">
        <f t="shared" si="498"/>
        <v>270000</v>
      </c>
      <c r="CP98" s="90">
        <f t="shared" si="498"/>
        <v>0</v>
      </c>
      <c r="CQ98" s="90">
        <f t="shared" si="498"/>
        <v>270000</v>
      </c>
      <c r="CR98" s="90">
        <f t="shared" si="498"/>
        <v>0</v>
      </c>
      <c r="CS98" s="90">
        <f t="shared" si="498"/>
        <v>270000</v>
      </c>
      <c r="CT98" s="90">
        <f t="shared" si="498"/>
        <v>0</v>
      </c>
      <c r="CU98" s="90">
        <f t="shared" si="498"/>
        <v>270000</v>
      </c>
      <c r="CV98" s="90">
        <f t="shared" si="498"/>
        <v>0</v>
      </c>
      <c r="CW98" s="90">
        <f t="shared" si="498"/>
        <v>270000</v>
      </c>
      <c r="CX98" s="90">
        <f t="shared" si="498"/>
        <v>0</v>
      </c>
      <c r="CY98" s="90">
        <f t="shared" si="498"/>
        <v>270000</v>
      </c>
      <c r="CZ98" s="90">
        <f t="shared" si="498"/>
        <v>0</v>
      </c>
      <c r="DA98" s="90">
        <f t="shared" si="498"/>
        <v>270000</v>
      </c>
      <c r="DB98" s="90">
        <f t="shared" si="498"/>
        <v>0</v>
      </c>
      <c r="DC98" s="90">
        <f t="shared" si="498"/>
        <v>270000</v>
      </c>
      <c r="DD98" s="90">
        <f t="shared" si="498"/>
        <v>0</v>
      </c>
      <c r="DE98" s="90">
        <f t="shared" si="498"/>
        <v>270000</v>
      </c>
      <c r="DF98" s="90">
        <f t="shared" si="498"/>
        <v>0</v>
      </c>
      <c r="DG98" s="90">
        <f t="shared" si="498"/>
        <v>270000</v>
      </c>
      <c r="DH98" s="90">
        <f t="shared" si="498"/>
        <v>0</v>
      </c>
      <c r="DI98" s="90">
        <f t="shared" si="498"/>
        <v>270000</v>
      </c>
      <c r="DJ98" s="90">
        <f t="shared" si="498"/>
        <v>0</v>
      </c>
      <c r="DK98" s="90">
        <f t="shared" si="498"/>
        <v>270000</v>
      </c>
      <c r="DL98" s="90">
        <f t="shared" si="498"/>
        <v>0</v>
      </c>
      <c r="DM98" s="90">
        <f t="shared" si="498"/>
        <v>270000</v>
      </c>
      <c r="DN98" s="90">
        <f t="shared" si="498"/>
        <v>0</v>
      </c>
      <c r="DO98" s="90">
        <f t="shared" si="498"/>
        <v>270000</v>
      </c>
      <c r="DP98" s="90">
        <f t="shared" si="498"/>
        <v>0</v>
      </c>
      <c r="DQ98" s="90">
        <f t="shared" si="498"/>
        <v>0</v>
      </c>
      <c r="DR98" s="90">
        <f t="shared" si="498"/>
        <v>0</v>
      </c>
      <c r="DS98" s="90">
        <f t="shared" si="498"/>
        <v>0</v>
      </c>
      <c r="DT98" s="90">
        <f t="shared" si="498"/>
        <v>0</v>
      </c>
      <c r="DU98" s="90">
        <f t="shared" si="498"/>
        <v>4320000</v>
      </c>
      <c r="DV98" s="90">
        <f t="shared" si="498"/>
        <v>0</v>
      </c>
      <c r="DW98" s="90">
        <f t="shared" si="498"/>
        <v>0</v>
      </c>
      <c r="DX98" s="90">
        <f t="shared" si="498"/>
        <v>0</v>
      </c>
      <c r="DY98" s="196" t="s">
        <v>162</v>
      </c>
      <c r="EB98" s="175"/>
    </row>
    <row r="99" spans="1:152" s="113" customFormat="1" x14ac:dyDescent="0.35">
      <c r="A99" s="148" t="s">
        <v>170</v>
      </c>
      <c r="B99" s="189" t="s">
        <v>155</v>
      </c>
      <c r="C99" s="190"/>
      <c r="D99" s="191"/>
      <c r="E99" s="190"/>
      <c r="F99" s="192"/>
      <c r="G99" s="192"/>
      <c r="H99" s="176">
        <f t="shared" ref="H99:H104" si="499">IFERROR(ROUND((C99*D99*E99),0),0)</f>
        <v>0</v>
      </c>
      <c r="I99" s="176">
        <f t="shared" ref="I99:I104" si="500">IFERROR(ROUND(H99*F99,2),0)</f>
        <v>0</v>
      </c>
      <c r="J99" s="176">
        <f t="shared" ref="J99:J104" si="501">IFERROR(ROUND(H99*G99,2),0)</f>
        <v>0</v>
      </c>
      <c r="K99" s="193"/>
      <c r="L99" s="178"/>
      <c r="M99" s="178"/>
      <c r="N99" s="178"/>
      <c r="O99" s="178"/>
      <c r="P99" s="190"/>
      <c r="Q99" s="191"/>
      <c r="R99" s="190"/>
      <c r="S99" s="192"/>
      <c r="T99" s="192"/>
      <c r="U99" s="176">
        <f t="shared" ref="U99:U104" si="502">IFERROR(ROUND((P99*Q99*R99),0),0)</f>
        <v>0</v>
      </c>
      <c r="V99" s="176">
        <f t="shared" ref="V99:V104" si="503">IFERROR(ROUND(U99*S99,2),0)</f>
        <v>0</v>
      </c>
      <c r="W99" s="176">
        <f t="shared" ref="W99:W104" si="504">IFERROR(ROUND(U99*T99,2),0)</f>
        <v>0</v>
      </c>
      <c r="X99" s="193"/>
      <c r="Y99" s="178"/>
      <c r="Z99" s="178"/>
      <c r="AA99" s="178"/>
      <c r="AB99" s="178"/>
      <c r="AC99" s="190"/>
      <c r="AD99" s="191"/>
      <c r="AE99" s="190"/>
      <c r="AF99" s="192"/>
      <c r="AG99" s="192"/>
      <c r="AH99" s="176">
        <f t="shared" ref="AH99:AH104" si="505">IFERROR(ROUND((AC99*AD99*AE99),0),0)</f>
        <v>0</v>
      </c>
      <c r="AI99" s="176">
        <f t="shared" ref="AI99:AI104" si="506">IFERROR(ROUND(AH99*AF99,2),0)</f>
        <v>0</v>
      </c>
      <c r="AJ99" s="176">
        <f t="shared" ref="AJ99:AJ104" si="507">IFERROR(ROUND(AH99*AG99,2),0)</f>
        <v>0</v>
      </c>
      <c r="AK99" s="193"/>
      <c r="AL99" s="178"/>
      <c r="AM99" s="178"/>
      <c r="AN99" s="178"/>
      <c r="AO99" s="178"/>
      <c r="AP99" s="190"/>
      <c r="AQ99" s="191"/>
      <c r="AR99" s="190"/>
      <c r="AS99" s="192"/>
      <c r="AT99" s="192"/>
      <c r="AU99" s="176">
        <f t="shared" ref="AU99:AU104" si="508">IFERROR(ROUND((AP99*AQ99*AR99),0),0)</f>
        <v>0</v>
      </c>
      <c r="AV99" s="176">
        <f t="shared" ref="AV99:AV104" si="509">IFERROR(ROUND(AU99*AS99,2),0)</f>
        <v>0</v>
      </c>
      <c r="AW99" s="176">
        <f t="shared" ref="AW99:AW104" si="510">IFERROR(ROUND(AU99*AT99,2),0)</f>
        <v>0</v>
      </c>
      <c r="AX99" s="193"/>
      <c r="AY99" s="178"/>
      <c r="AZ99" s="178"/>
      <c r="BA99" s="178"/>
      <c r="BB99" s="178"/>
      <c r="BC99" s="194">
        <f>IFERROR(ROUND(AVERAGE(P99,AC99,AP99),2),0)</f>
        <v>0</v>
      </c>
      <c r="BD99" s="190">
        <f>IFERROR(ROUND(AVERAGE(Q99,AD99,AQ99),2),0)</f>
        <v>0</v>
      </c>
      <c r="BE99" s="191">
        <f>IFERROR(ROUND(R99+AE99+AR99,2),0)</f>
        <v>0</v>
      </c>
      <c r="BF99" s="194">
        <f t="shared" ref="BF99:BF104" si="511">IFERROR(ROUND(AVERAGE(S99,AF99,AS99),2),0)</f>
        <v>0</v>
      </c>
      <c r="BG99" s="194">
        <f t="shared" ref="BG99:BG104" si="512">IFERROR(ROUND(AVERAGE(T99,AG99,AT99),2),0)</f>
        <v>0</v>
      </c>
      <c r="BH99" s="176">
        <f>IFERROR(ROUND(U99+AH99+AU99,2),0)</f>
        <v>0</v>
      </c>
      <c r="BI99" s="176">
        <f t="shared" ref="BI99:BI104" si="513">IFERROR(ROUND(V99+AI99+AV99,2),0)</f>
        <v>0</v>
      </c>
      <c r="BJ99" s="176">
        <f t="shared" ref="BJ99:BJ104" si="514">IFERROR(ROUND(W99+AJ99+AW99,2),0)</f>
        <v>0</v>
      </c>
      <c r="BK99" s="176">
        <f t="shared" ref="BK99:BK104" si="515">IFERROR(ROUND(X99+AK99+AX99,2),0)</f>
        <v>0</v>
      </c>
      <c r="BL99" s="176">
        <f t="shared" ref="BL99:BL104" si="516">IFERROR(ROUND(Y99+AL99+AY99,2),0)</f>
        <v>0</v>
      </c>
      <c r="BM99" s="176">
        <f t="shared" ref="BM99:BM104" si="517">IFERROR(ROUND(Z99+AM99+AZ99,2),0)</f>
        <v>0</v>
      </c>
      <c r="BN99" s="176">
        <f t="shared" ref="BN99:BN104" si="518">IFERROR(ROUND(AA99+AN99+BA99,2),0)</f>
        <v>0</v>
      </c>
      <c r="BO99" s="176">
        <f t="shared" ref="BO99:BO104" si="519">IFERROR(ROUND(AB99+AO99+BB99,2),0)</f>
        <v>0</v>
      </c>
      <c r="BP99" s="125"/>
      <c r="BQ99" s="125"/>
      <c r="BR99" s="125"/>
      <c r="BS99" s="125"/>
      <c r="BT99" s="125"/>
      <c r="BU99" s="125"/>
      <c r="BV99" s="125"/>
      <c r="BW99" s="125"/>
      <c r="BX99" s="125"/>
      <c r="BY99" s="125"/>
      <c r="BZ99" s="125"/>
      <c r="CA99" s="125"/>
      <c r="CB99" s="125"/>
      <c r="CC99" s="125"/>
      <c r="CD99" s="125"/>
      <c r="CE99" s="125"/>
      <c r="CF99" s="195"/>
      <c r="CG99" s="195"/>
      <c r="CH99" s="182">
        <f>ROUND(SUM(BP99:CG99),2)</f>
        <v>0</v>
      </c>
      <c r="CI99" s="182">
        <f>IFERROR(ROUND(BE99-CH99,2),0)</f>
        <v>0</v>
      </c>
      <c r="CJ99" s="179"/>
      <c r="CK99" s="195">
        <f>IFERROR(ROUND(((($BD99*$BP99)*$BC99)*$BF99),0),0)</f>
        <v>0</v>
      </c>
      <c r="CL99" s="195">
        <f>IFERROR(ROUND(((($BD99*$BP99)*$BC99)*$BG99),0),0)</f>
        <v>0</v>
      </c>
      <c r="CM99" s="195">
        <f>IFERROR(ROUND(((($BD99*$BQ99)*$BC99)*$BF99),0),0)</f>
        <v>0</v>
      </c>
      <c r="CN99" s="195">
        <f>IFERROR(ROUND(((($BD99*$BQ99)*$BC99)*$BG99),0),0)</f>
        <v>0</v>
      </c>
      <c r="CO99" s="195">
        <f>IFERROR(ROUND(((($BD99*$BR99)*$BC99)*$BF99),0),0)</f>
        <v>0</v>
      </c>
      <c r="CP99" s="195">
        <f>IFERROR(ROUND(((($BD99*$BR99)*$BC99)*$BG99),0),0)</f>
        <v>0</v>
      </c>
      <c r="CQ99" s="195">
        <f>IFERROR(ROUND(((($BD99*$BS99)*$BC99)*$BF99),0),0)</f>
        <v>0</v>
      </c>
      <c r="CR99" s="195">
        <f>IFERROR(ROUND(((($BD99*$BS99)*$BC99)*$BG99),0),0)</f>
        <v>0</v>
      </c>
      <c r="CS99" s="195">
        <f>IFERROR(ROUND(((($BD99*$BT99)*$BC99)*$BF99),0),0)</f>
        <v>0</v>
      </c>
      <c r="CT99" s="195">
        <f>IFERROR(ROUND(((($BD99*$BT99)*$BC99)*$BG99),0),0)</f>
        <v>0</v>
      </c>
      <c r="CU99" s="195">
        <f>IFERROR(ROUND(((($BD99*$BU99)*$BC99)*$BF99),0),0)</f>
        <v>0</v>
      </c>
      <c r="CV99" s="195">
        <f>IFERROR(ROUND(((($BD99*$BU99)*$BC99)*$BG99),0),0)</f>
        <v>0</v>
      </c>
      <c r="CW99" s="195">
        <f>IFERROR(ROUND(((($BD99*$BV99)*$BC99)*$BF99),0),0)</f>
        <v>0</v>
      </c>
      <c r="CX99" s="195">
        <f>IFERROR(ROUND(((($BD99*$BV99)*$BC99)*$BG99),0),0)</f>
        <v>0</v>
      </c>
      <c r="CY99" s="195">
        <f>IFERROR(ROUND(((($BD99*$BW99)*$BC99)*$BF99),0),0)</f>
        <v>0</v>
      </c>
      <c r="CZ99" s="195">
        <f>IFERROR(ROUND(((($BD99*$BW99)*$BC99)*$BG99),0),0)</f>
        <v>0</v>
      </c>
      <c r="DA99" s="195">
        <f>IFERROR(ROUND(((($BD99*$BX99)*$BC99)*$BF99),0),0)</f>
        <v>0</v>
      </c>
      <c r="DB99" s="195">
        <f>IFERROR(ROUND(((($BD99*$BX99)*$BC99)*$BG99),0),0)</f>
        <v>0</v>
      </c>
      <c r="DC99" s="195">
        <f>IFERROR(ROUND(((($BD99*$BY99)*$BC99)*$BF99),0),0)</f>
        <v>0</v>
      </c>
      <c r="DD99" s="195">
        <f>IFERROR(ROUND(((($BD99*$BY99)*$BC99)*$BG99),0),0)</f>
        <v>0</v>
      </c>
      <c r="DE99" s="195">
        <f>IFERROR(ROUND(((($BD99*$BZ99)*$BC99)*$BF99),0),0)</f>
        <v>0</v>
      </c>
      <c r="DF99" s="195">
        <f>IFERROR(ROUND(((($BD99*$BZ99)*$BC99)*$BG99),0),0)</f>
        <v>0</v>
      </c>
      <c r="DG99" s="195">
        <f>IFERROR(ROUND(((($BD99*$CA99)*$BC99)*$BF99),0),0)</f>
        <v>0</v>
      </c>
      <c r="DH99" s="195">
        <f>IFERROR(ROUND(((($BD99*$CA99)*$BC99)*$BG99),0),0)</f>
        <v>0</v>
      </c>
      <c r="DI99" s="195">
        <f>IFERROR(ROUND(((($BD99*$CB99)*$BC99)*$BF99),0),0)</f>
        <v>0</v>
      </c>
      <c r="DJ99" s="195">
        <f>IFERROR(ROUND(((($BD99*$CB99)*$BC99)*$BG99),0),0)</f>
        <v>0</v>
      </c>
      <c r="DK99" s="195">
        <f>IFERROR(ROUND(((($BD99*$CC99)*$BC99)*$BF99),0),0)</f>
        <v>0</v>
      </c>
      <c r="DL99" s="195">
        <f>IFERROR(ROUND(((($BD99*$CC99)*$BC99)*$BG99),0),0)</f>
        <v>0</v>
      </c>
      <c r="DM99" s="195">
        <f>IFERROR(ROUND(((($BD99*$CD99)*$BC99)*$BF99),0),0)</f>
        <v>0</v>
      </c>
      <c r="DN99" s="195">
        <f>IFERROR(ROUND(((($BD99*$CD99)*$BC99)*$BG99),0),0)</f>
        <v>0</v>
      </c>
      <c r="DO99" s="195">
        <f>IFERROR(ROUND(((($BD99*$CE99)*$BC99)*$BF99),0),0)</f>
        <v>0</v>
      </c>
      <c r="DP99" s="195">
        <f>IFERROR(ROUND(((($BD99*$CE99)*$BC99)*$BG99),0),0)</f>
        <v>0</v>
      </c>
      <c r="DQ99" s="195">
        <f>IFERROR(ROUND(((($BD99*$CF99)*$BC99)*$BF99),0),0)</f>
        <v>0</v>
      </c>
      <c r="DR99" s="195">
        <f>IFERROR(ROUND(((($BD99*$CF99)*$BC99)*$BG99),0),0)</f>
        <v>0</v>
      </c>
      <c r="DS99" s="195">
        <f>IFERROR(ROUND(((($BD99*$CG99)*$BC99)*$BF99),0),0)</f>
        <v>0</v>
      </c>
      <c r="DT99" s="195">
        <f>IFERROR(ROUND(((($BD99*$CG99)*$BC99)*$BG99),0),0)</f>
        <v>0</v>
      </c>
      <c r="DU99" s="179">
        <f>ROUND(CK99+CM99+CO99+CQ99+CS99+CU99+CW99+CY99+DA99+DC99+DE99+DG99+DI99+DK99+DM99+DO99+DQ99+DS99,0)</f>
        <v>0</v>
      </c>
      <c r="DV99" s="179">
        <f>ROUND(CL99+CN99+CP99+CR99+CT99+CV99+CX99+CZ99+DB99+DD99+DF99+DH99+DJ99+DL99+DN99+DP99+DR99+DT99,0)</f>
        <v>0</v>
      </c>
      <c r="DW99" s="179">
        <f>IFERROR(ROUND(DU99-BI99,2),0)</f>
        <v>0</v>
      </c>
      <c r="DX99" s="179">
        <f>IFERROR(ROUND(DV99-BJ99,2),0)</f>
        <v>0</v>
      </c>
      <c r="DY99" s="154"/>
      <c r="EB99" s="175"/>
    </row>
    <row r="100" spans="1:152" x14ac:dyDescent="0.35">
      <c r="A100" s="29" t="s">
        <v>172</v>
      </c>
      <c r="B100" s="63" t="s">
        <v>110</v>
      </c>
      <c r="C100" s="31"/>
      <c r="D100" s="96"/>
      <c r="E100" s="31"/>
      <c r="F100" s="97"/>
      <c r="G100" s="55"/>
      <c r="H100" s="47">
        <f t="shared" si="499"/>
        <v>0</v>
      </c>
      <c r="I100" s="47">
        <f t="shared" si="500"/>
        <v>0</v>
      </c>
      <c r="J100" s="47">
        <f t="shared" si="501"/>
        <v>0</v>
      </c>
      <c r="K100" s="119"/>
      <c r="L100" s="184"/>
      <c r="M100" s="184"/>
      <c r="N100" s="184"/>
      <c r="O100" s="184"/>
      <c r="P100" s="31">
        <v>1</v>
      </c>
      <c r="Q100" s="96">
        <v>75000</v>
      </c>
      <c r="R100" s="31">
        <v>8</v>
      </c>
      <c r="S100" s="97">
        <v>1</v>
      </c>
      <c r="T100" s="55"/>
      <c r="U100" s="47">
        <f t="shared" si="502"/>
        <v>600000</v>
      </c>
      <c r="V100" s="47">
        <f t="shared" si="503"/>
        <v>600000</v>
      </c>
      <c r="W100" s="47">
        <f t="shared" si="504"/>
        <v>0</v>
      </c>
      <c r="X100" s="119"/>
      <c r="Y100" s="184"/>
      <c r="Z100" s="184"/>
      <c r="AA100" s="184"/>
      <c r="AB100" s="184"/>
      <c r="AC100" s="31">
        <v>1</v>
      </c>
      <c r="AD100" s="96">
        <v>75000</v>
      </c>
      <c r="AE100" s="31">
        <v>4</v>
      </c>
      <c r="AF100" s="97">
        <v>1</v>
      </c>
      <c r="AG100" s="55"/>
      <c r="AH100" s="47">
        <f t="shared" si="505"/>
        <v>300000</v>
      </c>
      <c r="AI100" s="47">
        <f t="shared" si="506"/>
        <v>300000</v>
      </c>
      <c r="AJ100" s="47">
        <f t="shared" si="507"/>
        <v>0</v>
      </c>
      <c r="AK100" s="119"/>
      <c r="AL100" s="184"/>
      <c r="AM100" s="184"/>
      <c r="AN100" s="184"/>
      <c r="AO100" s="184"/>
      <c r="AP100" s="31">
        <v>1</v>
      </c>
      <c r="AQ100" s="96">
        <v>75000</v>
      </c>
      <c r="AR100" s="31">
        <v>4</v>
      </c>
      <c r="AS100" s="97">
        <v>1</v>
      </c>
      <c r="AT100" s="55"/>
      <c r="AU100" s="47">
        <f t="shared" si="508"/>
        <v>300000</v>
      </c>
      <c r="AV100" s="47">
        <f t="shared" si="509"/>
        <v>300000</v>
      </c>
      <c r="AW100" s="47">
        <f t="shared" si="510"/>
        <v>0</v>
      </c>
      <c r="AX100" s="119"/>
      <c r="AY100" s="184"/>
      <c r="AZ100" s="184"/>
      <c r="BA100" s="184"/>
      <c r="BB100" s="184"/>
      <c r="BC100" s="31">
        <v>1</v>
      </c>
      <c r="BD100" s="82">
        <f t="shared" ref="BD100:BD104" si="520">IFERROR(ROUND(AVERAGE(Q100,AD100,AQ100),2),0)</f>
        <v>75000</v>
      </c>
      <c r="BE100" s="86">
        <f t="shared" ref="BE100:BE104" si="521">IFERROR(ROUND(R100+AE100+AR100,2),0)</f>
        <v>16</v>
      </c>
      <c r="BF100" s="83">
        <f t="shared" si="511"/>
        <v>1</v>
      </c>
      <c r="BG100" s="83">
        <f t="shared" si="512"/>
        <v>0</v>
      </c>
      <c r="BH100" s="32">
        <f t="shared" ref="BH100:BH104" si="522">IFERROR(ROUND(U100+AH100+AU100,2),0)</f>
        <v>1200000</v>
      </c>
      <c r="BI100" s="32">
        <f t="shared" si="513"/>
        <v>1200000</v>
      </c>
      <c r="BJ100" s="32">
        <f t="shared" si="514"/>
        <v>0</v>
      </c>
      <c r="BK100" s="32">
        <f t="shared" si="515"/>
        <v>0</v>
      </c>
      <c r="BL100" s="32">
        <f t="shared" si="516"/>
        <v>0</v>
      </c>
      <c r="BM100" s="32">
        <f t="shared" si="517"/>
        <v>0</v>
      </c>
      <c r="BN100" s="32">
        <f t="shared" si="518"/>
        <v>0</v>
      </c>
      <c r="BO100" s="32">
        <f t="shared" si="519"/>
        <v>0</v>
      </c>
      <c r="BP100" s="31">
        <v>1</v>
      </c>
      <c r="BQ100" s="31">
        <v>1</v>
      </c>
      <c r="BR100" s="31">
        <v>1</v>
      </c>
      <c r="BS100" s="31">
        <v>1</v>
      </c>
      <c r="BT100" s="31">
        <v>1</v>
      </c>
      <c r="BU100" s="31">
        <v>1</v>
      </c>
      <c r="BV100" s="31">
        <v>1</v>
      </c>
      <c r="BW100" s="31">
        <v>1</v>
      </c>
      <c r="BX100" s="31">
        <v>1</v>
      </c>
      <c r="BY100" s="31">
        <v>1</v>
      </c>
      <c r="BZ100" s="31">
        <v>1</v>
      </c>
      <c r="CA100" s="31">
        <v>1</v>
      </c>
      <c r="CB100" s="31">
        <v>1</v>
      </c>
      <c r="CC100" s="31">
        <v>1</v>
      </c>
      <c r="CD100" s="31">
        <v>1</v>
      </c>
      <c r="CE100" s="31">
        <v>1</v>
      </c>
      <c r="CF100" s="164"/>
      <c r="CG100" s="164"/>
      <c r="CH100" s="186">
        <f t="shared" ref="CH100:CH104" si="523">ROUND(SUM(BP100:CG100),2)</f>
        <v>16</v>
      </c>
      <c r="CI100" s="186">
        <f t="shared" ref="CI100:CI104" si="524">IFERROR(ROUND(BE100-CH100,2),0)</f>
        <v>0</v>
      </c>
      <c r="CJ100" s="187"/>
      <c r="CK100" s="164">
        <f t="shared" si="57"/>
        <v>75000</v>
      </c>
      <c r="CL100" s="164">
        <f t="shared" si="58"/>
        <v>0</v>
      </c>
      <c r="CM100" s="164">
        <f t="shared" si="59"/>
        <v>75000</v>
      </c>
      <c r="CN100" s="164">
        <f t="shared" si="60"/>
        <v>0</v>
      </c>
      <c r="CO100" s="164">
        <f t="shared" si="61"/>
        <v>75000</v>
      </c>
      <c r="CP100" s="164">
        <f t="shared" si="62"/>
        <v>0</v>
      </c>
      <c r="CQ100" s="164">
        <f t="shared" si="63"/>
        <v>75000</v>
      </c>
      <c r="CR100" s="164">
        <f t="shared" si="64"/>
        <v>0</v>
      </c>
      <c r="CS100" s="164">
        <f t="shared" si="65"/>
        <v>75000</v>
      </c>
      <c r="CT100" s="164">
        <f t="shared" si="66"/>
        <v>0</v>
      </c>
      <c r="CU100" s="164">
        <f t="shared" si="67"/>
        <v>75000</v>
      </c>
      <c r="CV100" s="164">
        <f t="shared" si="68"/>
        <v>0</v>
      </c>
      <c r="CW100" s="164">
        <f t="shared" si="69"/>
        <v>75000</v>
      </c>
      <c r="CX100" s="164">
        <f t="shared" si="70"/>
        <v>0</v>
      </c>
      <c r="CY100" s="164">
        <f t="shared" si="71"/>
        <v>75000</v>
      </c>
      <c r="CZ100" s="164">
        <f t="shared" si="72"/>
        <v>0</v>
      </c>
      <c r="DA100" s="164">
        <f t="shared" si="73"/>
        <v>75000</v>
      </c>
      <c r="DB100" s="164">
        <f t="shared" si="74"/>
        <v>0</v>
      </c>
      <c r="DC100" s="164">
        <f t="shared" si="75"/>
        <v>75000</v>
      </c>
      <c r="DD100" s="164">
        <f t="shared" si="76"/>
        <v>0</v>
      </c>
      <c r="DE100" s="164">
        <f t="shared" si="77"/>
        <v>75000</v>
      </c>
      <c r="DF100" s="164">
        <f t="shared" si="78"/>
        <v>0</v>
      </c>
      <c r="DG100" s="164">
        <f t="shared" si="79"/>
        <v>75000</v>
      </c>
      <c r="DH100" s="164">
        <f t="shared" si="80"/>
        <v>0</v>
      </c>
      <c r="DI100" s="164">
        <f t="shared" si="81"/>
        <v>75000</v>
      </c>
      <c r="DJ100" s="164">
        <f t="shared" si="82"/>
        <v>0</v>
      </c>
      <c r="DK100" s="164">
        <f t="shared" si="83"/>
        <v>75000</v>
      </c>
      <c r="DL100" s="164">
        <f t="shared" si="84"/>
        <v>0</v>
      </c>
      <c r="DM100" s="164">
        <f t="shared" si="85"/>
        <v>75000</v>
      </c>
      <c r="DN100" s="164">
        <f t="shared" si="86"/>
        <v>0</v>
      </c>
      <c r="DO100" s="164">
        <f t="shared" si="87"/>
        <v>75000</v>
      </c>
      <c r="DP100" s="164">
        <f t="shared" si="88"/>
        <v>0</v>
      </c>
      <c r="DQ100" s="164">
        <f t="shared" si="89"/>
        <v>0</v>
      </c>
      <c r="DR100" s="164">
        <f t="shared" si="90"/>
        <v>0</v>
      </c>
      <c r="DS100" s="164">
        <f t="shared" si="91"/>
        <v>0</v>
      </c>
      <c r="DT100" s="164">
        <f t="shared" si="92"/>
        <v>0</v>
      </c>
      <c r="DU100" s="187">
        <f t="shared" ref="DU100:DU104" si="525">ROUND(CK100+CM100+CO100+CQ100+CS100+CU100+CW100+CY100+DA100+DC100+DE100+DG100+DI100+DK100+DM100+DO100+DQ100+DS100,0)</f>
        <v>1200000</v>
      </c>
      <c r="DV100" s="187">
        <f t="shared" ref="DV100:DV104" si="526">ROUND(CL100+CN100+CP100+CR100+CT100+CV100+CX100+CZ100+DB100+DD100+DF100+DH100+DJ100+DL100+DN100+DP100+DR100+DT100,0)</f>
        <v>0</v>
      </c>
      <c r="DW100" s="187">
        <f t="shared" ref="DW100:DW104" si="527">IFERROR(ROUND(DU100-BI100,2),0)</f>
        <v>0</v>
      </c>
      <c r="DX100" s="187">
        <f t="shared" ref="DX100:DX104" si="528">IFERROR(ROUND(DV100-BJ100,2),0)</f>
        <v>0</v>
      </c>
      <c r="DY100" s="188"/>
      <c r="EB100" s="175"/>
    </row>
    <row r="101" spans="1:152" x14ac:dyDescent="0.35">
      <c r="A101" s="29" t="s">
        <v>173</v>
      </c>
      <c r="B101" s="63" t="s">
        <v>112</v>
      </c>
      <c r="C101" s="31"/>
      <c r="D101" s="96"/>
      <c r="E101" s="31"/>
      <c r="F101" s="97"/>
      <c r="G101" s="55"/>
      <c r="H101" s="47">
        <f t="shared" si="499"/>
        <v>0</v>
      </c>
      <c r="I101" s="47">
        <f t="shared" si="500"/>
        <v>0</v>
      </c>
      <c r="J101" s="47">
        <f t="shared" si="501"/>
        <v>0</v>
      </c>
      <c r="K101" s="119"/>
      <c r="L101" s="184"/>
      <c r="M101" s="184"/>
      <c r="N101" s="184"/>
      <c r="O101" s="184"/>
      <c r="P101" s="31">
        <v>1</v>
      </c>
      <c r="Q101" s="96">
        <v>40000</v>
      </c>
      <c r="R101" s="31">
        <v>8</v>
      </c>
      <c r="S101" s="97">
        <v>1</v>
      </c>
      <c r="T101" s="55"/>
      <c r="U101" s="47">
        <f t="shared" si="502"/>
        <v>320000</v>
      </c>
      <c r="V101" s="47">
        <f t="shared" si="503"/>
        <v>320000</v>
      </c>
      <c r="W101" s="47">
        <f t="shared" si="504"/>
        <v>0</v>
      </c>
      <c r="X101" s="119"/>
      <c r="Y101" s="184"/>
      <c r="Z101" s="184"/>
      <c r="AA101" s="184"/>
      <c r="AB101" s="184"/>
      <c r="AC101" s="31">
        <v>1</v>
      </c>
      <c r="AD101" s="96">
        <v>40000</v>
      </c>
      <c r="AE101" s="31">
        <v>4</v>
      </c>
      <c r="AF101" s="97">
        <v>1</v>
      </c>
      <c r="AG101" s="55"/>
      <c r="AH101" s="47">
        <f t="shared" si="505"/>
        <v>160000</v>
      </c>
      <c r="AI101" s="47">
        <f t="shared" si="506"/>
        <v>160000</v>
      </c>
      <c r="AJ101" s="47">
        <f t="shared" si="507"/>
        <v>0</v>
      </c>
      <c r="AK101" s="119"/>
      <c r="AL101" s="184"/>
      <c r="AM101" s="184"/>
      <c r="AN101" s="184"/>
      <c r="AO101" s="184"/>
      <c r="AP101" s="31">
        <v>1</v>
      </c>
      <c r="AQ101" s="96">
        <v>40000</v>
      </c>
      <c r="AR101" s="31">
        <v>4</v>
      </c>
      <c r="AS101" s="97">
        <v>1</v>
      </c>
      <c r="AT101" s="55"/>
      <c r="AU101" s="47">
        <f t="shared" si="508"/>
        <v>160000</v>
      </c>
      <c r="AV101" s="47">
        <f t="shared" si="509"/>
        <v>160000</v>
      </c>
      <c r="AW101" s="47">
        <f t="shared" si="510"/>
        <v>0</v>
      </c>
      <c r="AX101" s="119"/>
      <c r="AY101" s="184"/>
      <c r="AZ101" s="184"/>
      <c r="BA101" s="184"/>
      <c r="BB101" s="184"/>
      <c r="BC101" s="31">
        <v>1</v>
      </c>
      <c r="BD101" s="82">
        <f t="shared" si="520"/>
        <v>40000</v>
      </c>
      <c r="BE101" s="86">
        <f t="shared" si="521"/>
        <v>16</v>
      </c>
      <c r="BF101" s="83">
        <f t="shared" si="511"/>
        <v>1</v>
      </c>
      <c r="BG101" s="83">
        <f t="shared" si="512"/>
        <v>0</v>
      </c>
      <c r="BH101" s="32">
        <f t="shared" si="522"/>
        <v>640000</v>
      </c>
      <c r="BI101" s="32">
        <f t="shared" si="513"/>
        <v>640000</v>
      </c>
      <c r="BJ101" s="32">
        <f t="shared" si="514"/>
        <v>0</v>
      </c>
      <c r="BK101" s="32">
        <f t="shared" si="515"/>
        <v>0</v>
      </c>
      <c r="BL101" s="32">
        <f t="shared" si="516"/>
        <v>0</v>
      </c>
      <c r="BM101" s="32">
        <f t="shared" si="517"/>
        <v>0</v>
      </c>
      <c r="BN101" s="32">
        <f t="shared" si="518"/>
        <v>0</v>
      </c>
      <c r="BO101" s="32">
        <f t="shared" si="519"/>
        <v>0</v>
      </c>
      <c r="BP101" s="31">
        <v>1</v>
      </c>
      <c r="BQ101" s="31">
        <v>1</v>
      </c>
      <c r="BR101" s="31">
        <v>1</v>
      </c>
      <c r="BS101" s="31">
        <v>1</v>
      </c>
      <c r="BT101" s="31">
        <v>1</v>
      </c>
      <c r="BU101" s="31">
        <v>1</v>
      </c>
      <c r="BV101" s="31">
        <v>1</v>
      </c>
      <c r="BW101" s="31">
        <v>1</v>
      </c>
      <c r="BX101" s="31">
        <v>1</v>
      </c>
      <c r="BY101" s="31">
        <v>1</v>
      </c>
      <c r="BZ101" s="31">
        <v>1</v>
      </c>
      <c r="CA101" s="31">
        <v>1</v>
      </c>
      <c r="CB101" s="31">
        <v>1</v>
      </c>
      <c r="CC101" s="31">
        <v>1</v>
      </c>
      <c r="CD101" s="31">
        <v>1</v>
      </c>
      <c r="CE101" s="31">
        <v>1</v>
      </c>
      <c r="CF101" s="164"/>
      <c r="CG101" s="164"/>
      <c r="CH101" s="186">
        <f t="shared" si="523"/>
        <v>16</v>
      </c>
      <c r="CI101" s="186">
        <f t="shared" si="524"/>
        <v>0</v>
      </c>
      <c r="CJ101" s="187"/>
      <c r="CK101" s="164">
        <f t="shared" si="57"/>
        <v>40000</v>
      </c>
      <c r="CL101" s="164">
        <f t="shared" si="58"/>
        <v>0</v>
      </c>
      <c r="CM101" s="164">
        <f t="shared" si="59"/>
        <v>40000</v>
      </c>
      <c r="CN101" s="164">
        <f t="shared" si="60"/>
        <v>0</v>
      </c>
      <c r="CO101" s="164">
        <f t="shared" si="61"/>
        <v>40000</v>
      </c>
      <c r="CP101" s="164">
        <f t="shared" si="62"/>
        <v>0</v>
      </c>
      <c r="CQ101" s="164">
        <f t="shared" si="63"/>
        <v>40000</v>
      </c>
      <c r="CR101" s="164">
        <f t="shared" si="64"/>
        <v>0</v>
      </c>
      <c r="CS101" s="164">
        <f t="shared" si="65"/>
        <v>40000</v>
      </c>
      <c r="CT101" s="164">
        <f t="shared" si="66"/>
        <v>0</v>
      </c>
      <c r="CU101" s="164">
        <f t="shared" si="67"/>
        <v>40000</v>
      </c>
      <c r="CV101" s="164">
        <f t="shared" si="68"/>
        <v>0</v>
      </c>
      <c r="CW101" s="164">
        <f t="shared" si="69"/>
        <v>40000</v>
      </c>
      <c r="CX101" s="164">
        <f t="shared" si="70"/>
        <v>0</v>
      </c>
      <c r="CY101" s="164">
        <f t="shared" si="71"/>
        <v>40000</v>
      </c>
      <c r="CZ101" s="164">
        <f t="shared" si="72"/>
        <v>0</v>
      </c>
      <c r="DA101" s="164">
        <f t="shared" si="73"/>
        <v>40000</v>
      </c>
      <c r="DB101" s="164">
        <f t="shared" si="74"/>
        <v>0</v>
      </c>
      <c r="DC101" s="164">
        <f t="shared" si="75"/>
        <v>40000</v>
      </c>
      <c r="DD101" s="164">
        <f t="shared" si="76"/>
        <v>0</v>
      </c>
      <c r="DE101" s="164">
        <f t="shared" si="77"/>
        <v>40000</v>
      </c>
      <c r="DF101" s="164">
        <f t="shared" si="78"/>
        <v>0</v>
      </c>
      <c r="DG101" s="164">
        <f t="shared" si="79"/>
        <v>40000</v>
      </c>
      <c r="DH101" s="164">
        <f t="shared" si="80"/>
        <v>0</v>
      </c>
      <c r="DI101" s="164">
        <f t="shared" si="81"/>
        <v>40000</v>
      </c>
      <c r="DJ101" s="164">
        <f t="shared" si="82"/>
        <v>0</v>
      </c>
      <c r="DK101" s="164">
        <f t="shared" si="83"/>
        <v>40000</v>
      </c>
      <c r="DL101" s="164">
        <f t="shared" si="84"/>
        <v>0</v>
      </c>
      <c r="DM101" s="164">
        <f t="shared" si="85"/>
        <v>40000</v>
      </c>
      <c r="DN101" s="164">
        <f t="shared" si="86"/>
        <v>0</v>
      </c>
      <c r="DO101" s="164">
        <f t="shared" si="87"/>
        <v>40000</v>
      </c>
      <c r="DP101" s="164">
        <f t="shared" si="88"/>
        <v>0</v>
      </c>
      <c r="DQ101" s="164">
        <f t="shared" si="89"/>
        <v>0</v>
      </c>
      <c r="DR101" s="164">
        <f t="shared" si="90"/>
        <v>0</v>
      </c>
      <c r="DS101" s="164">
        <f t="shared" si="91"/>
        <v>0</v>
      </c>
      <c r="DT101" s="164">
        <f t="shared" si="92"/>
        <v>0</v>
      </c>
      <c r="DU101" s="187">
        <f t="shared" si="525"/>
        <v>640000</v>
      </c>
      <c r="DV101" s="187">
        <f t="shared" si="526"/>
        <v>0</v>
      </c>
      <c r="DW101" s="187">
        <f t="shared" si="527"/>
        <v>0</v>
      </c>
      <c r="DX101" s="187">
        <f t="shared" si="528"/>
        <v>0</v>
      </c>
      <c r="DY101" s="188"/>
      <c r="EB101" s="175"/>
    </row>
    <row r="102" spans="1:152" x14ac:dyDescent="0.35">
      <c r="A102" s="29" t="s">
        <v>174</v>
      </c>
      <c r="B102" s="63" t="s">
        <v>114</v>
      </c>
      <c r="C102" s="31"/>
      <c r="D102" s="96"/>
      <c r="E102" s="31"/>
      <c r="F102" s="97"/>
      <c r="G102" s="55"/>
      <c r="H102" s="47">
        <f t="shared" si="499"/>
        <v>0</v>
      </c>
      <c r="I102" s="47">
        <f t="shared" si="500"/>
        <v>0</v>
      </c>
      <c r="J102" s="47">
        <f t="shared" si="501"/>
        <v>0</v>
      </c>
      <c r="K102" s="119"/>
      <c r="L102" s="184"/>
      <c r="M102" s="184"/>
      <c r="N102" s="184"/>
      <c r="O102" s="184"/>
      <c r="P102" s="31">
        <v>1</v>
      </c>
      <c r="Q102" s="96">
        <v>35000</v>
      </c>
      <c r="R102" s="31">
        <v>8</v>
      </c>
      <c r="S102" s="97">
        <v>1</v>
      </c>
      <c r="T102" s="55"/>
      <c r="U102" s="47">
        <f t="shared" si="502"/>
        <v>280000</v>
      </c>
      <c r="V102" s="47">
        <f t="shared" si="503"/>
        <v>280000</v>
      </c>
      <c r="W102" s="47">
        <f t="shared" si="504"/>
        <v>0</v>
      </c>
      <c r="X102" s="119"/>
      <c r="Y102" s="184"/>
      <c r="Z102" s="184"/>
      <c r="AA102" s="184"/>
      <c r="AB102" s="184"/>
      <c r="AC102" s="31">
        <v>1</v>
      </c>
      <c r="AD102" s="96">
        <v>35000</v>
      </c>
      <c r="AE102" s="31">
        <v>4</v>
      </c>
      <c r="AF102" s="97">
        <v>1</v>
      </c>
      <c r="AG102" s="55"/>
      <c r="AH102" s="47">
        <f t="shared" si="505"/>
        <v>140000</v>
      </c>
      <c r="AI102" s="47">
        <f t="shared" si="506"/>
        <v>140000</v>
      </c>
      <c r="AJ102" s="47">
        <f t="shared" si="507"/>
        <v>0</v>
      </c>
      <c r="AK102" s="119"/>
      <c r="AL102" s="184"/>
      <c r="AM102" s="184"/>
      <c r="AN102" s="184"/>
      <c r="AO102" s="184"/>
      <c r="AP102" s="31">
        <v>1</v>
      </c>
      <c r="AQ102" s="96">
        <v>35000</v>
      </c>
      <c r="AR102" s="31">
        <v>4</v>
      </c>
      <c r="AS102" s="97">
        <v>1</v>
      </c>
      <c r="AT102" s="55"/>
      <c r="AU102" s="47">
        <f t="shared" si="508"/>
        <v>140000</v>
      </c>
      <c r="AV102" s="47">
        <f t="shared" si="509"/>
        <v>140000</v>
      </c>
      <c r="AW102" s="47">
        <f t="shared" si="510"/>
        <v>0</v>
      </c>
      <c r="AX102" s="119"/>
      <c r="AY102" s="184"/>
      <c r="AZ102" s="184"/>
      <c r="BA102" s="184"/>
      <c r="BB102" s="184"/>
      <c r="BC102" s="31">
        <v>1</v>
      </c>
      <c r="BD102" s="82">
        <f t="shared" si="520"/>
        <v>35000</v>
      </c>
      <c r="BE102" s="86">
        <f t="shared" si="521"/>
        <v>16</v>
      </c>
      <c r="BF102" s="83">
        <f t="shared" si="511"/>
        <v>1</v>
      </c>
      <c r="BG102" s="83">
        <f t="shared" si="512"/>
        <v>0</v>
      </c>
      <c r="BH102" s="32">
        <f t="shared" si="522"/>
        <v>560000</v>
      </c>
      <c r="BI102" s="32">
        <f t="shared" si="513"/>
        <v>560000</v>
      </c>
      <c r="BJ102" s="32">
        <f t="shared" si="514"/>
        <v>0</v>
      </c>
      <c r="BK102" s="32">
        <f t="shared" si="515"/>
        <v>0</v>
      </c>
      <c r="BL102" s="32">
        <f t="shared" si="516"/>
        <v>0</v>
      </c>
      <c r="BM102" s="32">
        <f t="shared" si="517"/>
        <v>0</v>
      </c>
      <c r="BN102" s="32">
        <f t="shared" si="518"/>
        <v>0</v>
      </c>
      <c r="BO102" s="32">
        <f t="shared" si="519"/>
        <v>0</v>
      </c>
      <c r="BP102" s="31">
        <v>1</v>
      </c>
      <c r="BQ102" s="31">
        <v>1</v>
      </c>
      <c r="BR102" s="31">
        <v>1</v>
      </c>
      <c r="BS102" s="31">
        <v>1</v>
      </c>
      <c r="BT102" s="31">
        <v>1</v>
      </c>
      <c r="BU102" s="31">
        <v>1</v>
      </c>
      <c r="BV102" s="31">
        <v>1</v>
      </c>
      <c r="BW102" s="31">
        <v>1</v>
      </c>
      <c r="BX102" s="31">
        <v>1</v>
      </c>
      <c r="BY102" s="31">
        <v>1</v>
      </c>
      <c r="BZ102" s="31">
        <v>1</v>
      </c>
      <c r="CA102" s="31">
        <v>1</v>
      </c>
      <c r="CB102" s="31">
        <v>1</v>
      </c>
      <c r="CC102" s="31">
        <v>1</v>
      </c>
      <c r="CD102" s="31">
        <v>1</v>
      </c>
      <c r="CE102" s="31">
        <v>1</v>
      </c>
      <c r="CF102" s="164"/>
      <c r="CG102" s="164"/>
      <c r="CH102" s="186">
        <f t="shared" si="523"/>
        <v>16</v>
      </c>
      <c r="CI102" s="186">
        <f t="shared" si="524"/>
        <v>0</v>
      </c>
      <c r="CJ102" s="187"/>
      <c r="CK102" s="164">
        <f t="shared" si="57"/>
        <v>35000</v>
      </c>
      <c r="CL102" s="164">
        <f t="shared" si="58"/>
        <v>0</v>
      </c>
      <c r="CM102" s="164">
        <f t="shared" si="59"/>
        <v>35000</v>
      </c>
      <c r="CN102" s="164">
        <f t="shared" si="60"/>
        <v>0</v>
      </c>
      <c r="CO102" s="164">
        <f t="shared" si="61"/>
        <v>35000</v>
      </c>
      <c r="CP102" s="164">
        <f t="shared" si="62"/>
        <v>0</v>
      </c>
      <c r="CQ102" s="164">
        <f t="shared" si="63"/>
        <v>35000</v>
      </c>
      <c r="CR102" s="164">
        <f t="shared" si="64"/>
        <v>0</v>
      </c>
      <c r="CS102" s="164">
        <f t="shared" si="65"/>
        <v>35000</v>
      </c>
      <c r="CT102" s="164">
        <f t="shared" si="66"/>
        <v>0</v>
      </c>
      <c r="CU102" s="164">
        <f t="shared" si="67"/>
        <v>35000</v>
      </c>
      <c r="CV102" s="164">
        <f t="shared" si="68"/>
        <v>0</v>
      </c>
      <c r="CW102" s="164">
        <f t="shared" si="69"/>
        <v>35000</v>
      </c>
      <c r="CX102" s="164">
        <f t="shared" si="70"/>
        <v>0</v>
      </c>
      <c r="CY102" s="164">
        <f t="shared" si="71"/>
        <v>35000</v>
      </c>
      <c r="CZ102" s="164">
        <f t="shared" si="72"/>
        <v>0</v>
      </c>
      <c r="DA102" s="164">
        <f t="shared" si="73"/>
        <v>35000</v>
      </c>
      <c r="DB102" s="164">
        <f t="shared" si="74"/>
        <v>0</v>
      </c>
      <c r="DC102" s="164">
        <f t="shared" si="75"/>
        <v>35000</v>
      </c>
      <c r="DD102" s="164">
        <f t="shared" si="76"/>
        <v>0</v>
      </c>
      <c r="DE102" s="164">
        <f t="shared" si="77"/>
        <v>35000</v>
      </c>
      <c r="DF102" s="164">
        <f t="shared" si="78"/>
        <v>0</v>
      </c>
      <c r="DG102" s="164">
        <f t="shared" si="79"/>
        <v>35000</v>
      </c>
      <c r="DH102" s="164">
        <f t="shared" si="80"/>
        <v>0</v>
      </c>
      <c r="DI102" s="164">
        <f t="shared" si="81"/>
        <v>35000</v>
      </c>
      <c r="DJ102" s="164">
        <f t="shared" si="82"/>
        <v>0</v>
      </c>
      <c r="DK102" s="164">
        <f t="shared" si="83"/>
        <v>35000</v>
      </c>
      <c r="DL102" s="164">
        <f t="shared" si="84"/>
        <v>0</v>
      </c>
      <c r="DM102" s="164">
        <f t="shared" si="85"/>
        <v>35000</v>
      </c>
      <c r="DN102" s="164">
        <f t="shared" si="86"/>
        <v>0</v>
      </c>
      <c r="DO102" s="164">
        <f t="shared" si="87"/>
        <v>35000</v>
      </c>
      <c r="DP102" s="164">
        <f t="shared" si="88"/>
        <v>0</v>
      </c>
      <c r="DQ102" s="164">
        <f t="shared" si="89"/>
        <v>0</v>
      </c>
      <c r="DR102" s="164">
        <f t="shared" si="90"/>
        <v>0</v>
      </c>
      <c r="DS102" s="164">
        <f t="shared" si="91"/>
        <v>0</v>
      </c>
      <c r="DT102" s="164">
        <f t="shared" si="92"/>
        <v>0</v>
      </c>
      <c r="DU102" s="187">
        <f t="shared" si="525"/>
        <v>560000</v>
      </c>
      <c r="DV102" s="187">
        <f t="shared" si="526"/>
        <v>0</v>
      </c>
      <c r="DW102" s="187">
        <f t="shared" si="527"/>
        <v>0</v>
      </c>
      <c r="DX102" s="187">
        <f t="shared" si="528"/>
        <v>0</v>
      </c>
      <c r="DY102" s="188"/>
      <c r="EB102" s="175"/>
    </row>
    <row r="103" spans="1:152" x14ac:dyDescent="0.35">
      <c r="A103" s="29" t="s">
        <v>175</v>
      </c>
      <c r="B103" s="63" t="s">
        <v>116</v>
      </c>
      <c r="C103" s="31"/>
      <c r="D103" s="96"/>
      <c r="E103" s="31"/>
      <c r="F103" s="97"/>
      <c r="G103" s="55"/>
      <c r="H103" s="47">
        <f t="shared" si="499"/>
        <v>0</v>
      </c>
      <c r="I103" s="47">
        <f t="shared" si="500"/>
        <v>0</v>
      </c>
      <c r="J103" s="47">
        <f t="shared" si="501"/>
        <v>0</v>
      </c>
      <c r="K103" s="119"/>
      <c r="L103" s="184"/>
      <c r="M103" s="184"/>
      <c r="N103" s="184"/>
      <c r="O103" s="184"/>
      <c r="P103" s="31">
        <v>1</v>
      </c>
      <c r="Q103" s="96">
        <v>27500</v>
      </c>
      <c r="R103" s="31">
        <v>32</v>
      </c>
      <c r="S103" s="97">
        <v>1</v>
      </c>
      <c r="T103" s="55"/>
      <c r="U103" s="47">
        <f t="shared" si="502"/>
        <v>880000</v>
      </c>
      <c r="V103" s="47">
        <f t="shared" si="503"/>
        <v>880000</v>
      </c>
      <c r="W103" s="47">
        <f t="shared" si="504"/>
        <v>0</v>
      </c>
      <c r="X103" s="119"/>
      <c r="Y103" s="184"/>
      <c r="Z103" s="184"/>
      <c r="AA103" s="184"/>
      <c r="AB103" s="184"/>
      <c r="AC103" s="31">
        <v>1</v>
      </c>
      <c r="AD103" s="96">
        <v>27500</v>
      </c>
      <c r="AE103" s="31">
        <v>16</v>
      </c>
      <c r="AF103" s="97">
        <v>1</v>
      </c>
      <c r="AG103" s="55"/>
      <c r="AH103" s="47">
        <f t="shared" si="505"/>
        <v>440000</v>
      </c>
      <c r="AI103" s="47">
        <f t="shared" si="506"/>
        <v>440000</v>
      </c>
      <c r="AJ103" s="47">
        <f t="shared" si="507"/>
        <v>0</v>
      </c>
      <c r="AK103" s="119"/>
      <c r="AL103" s="184"/>
      <c r="AM103" s="184"/>
      <c r="AN103" s="184"/>
      <c r="AO103" s="184"/>
      <c r="AP103" s="31">
        <v>1</v>
      </c>
      <c r="AQ103" s="96">
        <v>27500</v>
      </c>
      <c r="AR103" s="31">
        <v>16</v>
      </c>
      <c r="AS103" s="97">
        <v>1</v>
      </c>
      <c r="AT103" s="55"/>
      <c r="AU103" s="47">
        <f t="shared" si="508"/>
        <v>440000</v>
      </c>
      <c r="AV103" s="47">
        <f t="shared" si="509"/>
        <v>440000</v>
      </c>
      <c r="AW103" s="47">
        <f t="shared" si="510"/>
        <v>0</v>
      </c>
      <c r="AX103" s="119"/>
      <c r="AY103" s="184"/>
      <c r="AZ103" s="184"/>
      <c r="BA103" s="184"/>
      <c r="BB103" s="184"/>
      <c r="BC103" s="31">
        <v>1</v>
      </c>
      <c r="BD103" s="82">
        <f t="shared" si="520"/>
        <v>27500</v>
      </c>
      <c r="BE103" s="86">
        <f t="shared" si="521"/>
        <v>64</v>
      </c>
      <c r="BF103" s="83">
        <f t="shared" si="511"/>
        <v>1</v>
      </c>
      <c r="BG103" s="83">
        <f t="shared" si="512"/>
        <v>0</v>
      </c>
      <c r="BH103" s="32">
        <f t="shared" si="522"/>
        <v>1760000</v>
      </c>
      <c r="BI103" s="32">
        <f t="shared" si="513"/>
        <v>1760000</v>
      </c>
      <c r="BJ103" s="32">
        <f t="shared" si="514"/>
        <v>0</v>
      </c>
      <c r="BK103" s="32">
        <f t="shared" si="515"/>
        <v>0</v>
      </c>
      <c r="BL103" s="32">
        <f t="shared" si="516"/>
        <v>0</v>
      </c>
      <c r="BM103" s="32">
        <f t="shared" si="517"/>
        <v>0</v>
      </c>
      <c r="BN103" s="32">
        <f t="shared" si="518"/>
        <v>0</v>
      </c>
      <c r="BO103" s="32">
        <f t="shared" si="519"/>
        <v>0</v>
      </c>
      <c r="BP103" s="31">
        <v>4</v>
      </c>
      <c r="BQ103" s="31">
        <v>4</v>
      </c>
      <c r="BR103" s="31">
        <v>4</v>
      </c>
      <c r="BS103" s="31">
        <v>4</v>
      </c>
      <c r="BT103" s="31">
        <v>4</v>
      </c>
      <c r="BU103" s="31">
        <v>4</v>
      </c>
      <c r="BV103" s="31">
        <v>4</v>
      </c>
      <c r="BW103" s="31">
        <v>4</v>
      </c>
      <c r="BX103" s="31">
        <v>4</v>
      </c>
      <c r="BY103" s="31">
        <v>4</v>
      </c>
      <c r="BZ103" s="31">
        <v>4</v>
      </c>
      <c r="CA103" s="31">
        <v>4</v>
      </c>
      <c r="CB103" s="31">
        <v>4</v>
      </c>
      <c r="CC103" s="31">
        <v>4</v>
      </c>
      <c r="CD103" s="31">
        <v>4</v>
      </c>
      <c r="CE103" s="31">
        <v>4</v>
      </c>
      <c r="CF103" s="164"/>
      <c r="CG103" s="164"/>
      <c r="CH103" s="186">
        <f t="shared" si="523"/>
        <v>64</v>
      </c>
      <c r="CI103" s="186">
        <f t="shared" si="524"/>
        <v>0</v>
      </c>
      <c r="CJ103" s="187"/>
      <c r="CK103" s="164">
        <f t="shared" si="57"/>
        <v>110000</v>
      </c>
      <c r="CL103" s="164">
        <f t="shared" si="58"/>
        <v>0</v>
      </c>
      <c r="CM103" s="164">
        <f t="shared" si="59"/>
        <v>110000</v>
      </c>
      <c r="CN103" s="164">
        <f t="shared" si="60"/>
        <v>0</v>
      </c>
      <c r="CO103" s="164">
        <f t="shared" si="61"/>
        <v>110000</v>
      </c>
      <c r="CP103" s="164">
        <f t="shared" si="62"/>
        <v>0</v>
      </c>
      <c r="CQ103" s="164">
        <f t="shared" si="63"/>
        <v>110000</v>
      </c>
      <c r="CR103" s="164">
        <f t="shared" si="64"/>
        <v>0</v>
      </c>
      <c r="CS103" s="164">
        <f t="shared" si="65"/>
        <v>110000</v>
      </c>
      <c r="CT103" s="164">
        <f t="shared" si="66"/>
        <v>0</v>
      </c>
      <c r="CU103" s="164">
        <f t="shared" si="67"/>
        <v>110000</v>
      </c>
      <c r="CV103" s="164">
        <f t="shared" si="68"/>
        <v>0</v>
      </c>
      <c r="CW103" s="164">
        <f t="shared" si="69"/>
        <v>110000</v>
      </c>
      <c r="CX103" s="164">
        <f t="shared" si="70"/>
        <v>0</v>
      </c>
      <c r="CY103" s="164">
        <f t="shared" si="71"/>
        <v>110000</v>
      </c>
      <c r="CZ103" s="164">
        <f t="shared" si="72"/>
        <v>0</v>
      </c>
      <c r="DA103" s="164">
        <f t="shared" si="73"/>
        <v>110000</v>
      </c>
      <c r="DB103" s="164">
        <f t="shared" si="74"/>
        <v>0</v>
      </c>
      <c r="DC103" s="164">
        <f t="shared" si="75"/>
        <v>110000</v>
      </c>
      <c r="DD103" s="164">
        <f t="shared" si="76"/>
        <v>0</v>
      </c>
      <c r="DE103" s="164">
        <f t="shared" si="77"/>
        <v>110000</v>
      </c>
      <c r="DF103" s="164">
        <f t="shared" si="78"/>
        <v>0</v>
      </c>
      <c r="DG103" s="164">
        <f t="shared" si="79"/>
        <v>110000</v>
      </c>
      <c r="DH103" s="164">
        <f t="shared" si="80"/>
        <v>0</v>
      </c>
      <c r="DI103" s="164">
        <f t="shared" si="81"/>
        <v>110000</v>
      </c>
      <c r="DJ103" s="164">
        <f t="shared" si="82"/>
        <v>0</v>
      </c>
      <c r="DK103" s="164">
        <f t="shared" si="83"/>
        <v>110000</v>
      </c>
      <c r="DL103" s="164">
        <f t="shared" si="84"/>
        <v>0</v>
      </c>
      <c r="DM103" s="164">
        <f t="shared" si="85"/>
        <v>110000</v>
      </c>
      <c r="DN103" s="164">
        <f t="shared" si="86"/>
        <v>0</v>
      </c>
      <c r="DO103" s="164">
        <f t="shared" si="87"/>
        <v>110000</v>
      </c>
      <c r="DP103" s="164">
        <f t="shared" si="88"/>
        <v>0</v>
      </c>
      <c r="DQ103" s="164">
        <f t="shared" si="89"/>
        <v>0</v>
      </c>
      <c r="DR103" s="164">
        <f t="shared" si="90"/>
        <v>0</v>
      </c>
      <c r="DS103" s="164">
        <f t="shared" si="91"/>
        <v>0</v>
      </c>
      <c r="DT103" s="164">
        <f t="shared" si="92"/>
        <v>0</v>
      </c>
      <c r="DU103" s="187">
        <f t="shared" si="525"/>
        <v>1760000</v>
      </c>
      <c r="DV103" s="187">
        <f t="shared" si="526"/>
        <v>0</v>
      </c>
      <c r="DW103" s="187">
        <f t="shared" si="527"/>
        <v>0</v>
      </c>
      <c r="DX103" s="187">
        <f t="shared" si="528"/>
        <v>0</v>
      </c>
      <c r="DY103" s="188"/>
      <c r="EB103" s="175"/>
    </row>
    <row r="104" spans="1:152" x14ac:dyDescent="0.35">
      <c r="A104" s="29" t="s">
        <v>176</v>
      </c>
      <c r="B104" s="63" t="s">
        <v>118</v>
      </c>
      <c r="C104" s="31"/>
      <c r="D104" s="96"/>
      <c r="E104" s="31"/>
      <c r="F104" s="97"/>
      <c r="G104" s="55"/>
      <c r="H104" s="47">
        <f t="shared" si="499"/>
        <v>0</v>
      </c>
      <c r="I104" s="47">
        <f t="shared" si="500"/>
        <v>0</v>
      </c>
      <c r="J104" s="47">
        <f t="shared" si="501"/>
        <v>0</v>
      </c>
      <c r="K104" s="119"/>
      <c r="L104" s="184"/>
      <c r="M104" s="184"/>
      <c r="N104" s="184"/>
      <c r="O104" s="184"/>
      <c r="P104" s="31">
        <v>1</v>
      </c>
      <c r="Q104" s="96">
        <v>10000</v>
      </c>
      <c r="R104" s="31">
        <v>8</v>
      </c>
      <c r="S104" s="97">
        <v>1</v>
      </c>
      <c r="T104" s="55"/>
      <c r="U104" s="47">
        <f t="shared" si="502"/>
        <v>80000</v>
      </c>
      <c r="V104" s="47">
        <f t="shared" si="503"/>
        <v>80000</v>
      </c>
      <c r="W104" s="47">
        <f t="shared" si="504"/>
        <v>0</v>
      </c>
      <c r="X104" s="119"/>
      <c r="Y104" s="184"/>
      <c r="Z104" s="184"/>
      <c r="AA104" s="184"/>
      <c r="AB104" s="184"/>
      <c r="AC104" s="31">
        <v>1</v>
      </c>
      <c r="AD104" s="96">
        <v>10000</v>
      </c>
      <c r="AE104" s="31">
        <v>4</v>
      </c>
      <c r="AF104" s="97">
        <v>1</v>
      </c>
      <c r="AG104" s="55"/>
      <c r="AH104" s="47">
        <f t="shared" si="505"/>
        <v>40000</v>
      </c>
      <c r="AI104" s="47">
        <f t="shared" si="506"/>
        <v>40000</v>
      </c>
      <c r="AJ104" s="47">
        <f t="shared" si="507"/>
        <v>0</v>
      </c>
      <c r="AK104" s="119"/>
      <c r="AL104" s="184"/>
      <c r="AM104" s="184"/>
      <c r="AN104" s="184"/>
      <c r="AO104" s="184"/>
      <c r="AP104" s="31">
        <v>1</v>
      </c>
      <c r="AQ104" s="96">
        <v>10000</v>
      </c>
      <c r="AR104" s="31">
        <v>4</v>
      </c>
      <c r="AS104" s="97">
        <v>1</v>
      </c>
      <c r="AT104" s="55"/>
      <c r="AU104" s="47">
        <f t="shared" si="508"/>
        <v>40000</v>
      </c>
      <c r="AV104" s="47">
        <f t="shared" si="509"/>
        <v>40000</v>
      </c>
      <c r="AW104" s="47">
        <f t="shared" si="510"/>
        <v>0</v>
      </c>
      <c r="AX104" s="119"/>
      <c r="AY104" s="184"/>
      <c r="AZ104" s="184"/>
      <c r="BA104" s="184"/>
      <c r="BB104" s="184"/>
      <c r="BC104" s="31">
        <v>1</v>
      </c>
      <c r="BD104" s="82">
        <f t="shared" si="520"/>
        <v>10000</v>
      </c>
      <c r="BE104" s="86">
        <f t="shared" si="521"/>
        <v>16</v>
      </c>
      <c r="BF104" s="83">
        <f t="shared" si="511"/>
        <v>1</v>
      </c>
      <c r="BG104" s="83">
        <f t="shared" si="512"/>
        <v>0</v>
      </c>
      <c r="BH104" s="32">
        <f t="shared" si="522"/>
        <v>160000</v>
      </c>
      <c r="BI104" s="32">
        <f t="shared" si="513"/>
        <v>160000</v>
      </c>
      <c r="BJ104" s="32">
        <f t="shared" si="514"/>
        <v>0</v>
      </c>
      <c r="BK104" s="32">
        <f t="shared" si="515"/>
        <v>0</v>
      </c>
      <c r="BL104" s="32">
        <f t="shared" si="516"/>
        <v>0</v>
      </c>
      <c r="BM104" s="32">
        <f t="shared" si="517"/>
        <v>0</v>
      </c>
      <c r="BN104" s="32">
        <f t="shared" si="518"/>
        <v>0</v>
      </c>
      <c r="BO104" s="32">
        <f t="shared" si="519"/>
        <v>0</v>
      </c>
      <c r="BP104" s="31">
        <v>1</v>
      </c>
      <c r="BQ104" s="31">
        <v>1</v>
      </c>
      <c r="BR104" s="31">
        <v>1</v>
      </c>
      <c r="BS104" s="31">
        <v>1</v>
      </c>
      <c r="BT104" s="31">
        <v>1</v>
      </c>
      <c r="BU104" s="31">
        <v>1</v>
      </c>
      <c r="BV104" s="31">
        <v>1</v>
      </c>
      <c r="BW104" s="31">
        <v>1</v>
      </c>
      <c r="BX104" s="31">
        <v>1</v>
      </c>
      <c r="BY104" s="31">
        <v>1</v>
      </c>
      <c r="BZ104" s="31">
        <v>1</v>
      </c>
      <c r="CA104" s="31">
        <v>1</v>
      </c>
      <c r="CB104" s="31">
        <v>1</v>
      </c>
      <c r="CC104" s="31">
        <v>1</v>
      </c>
      <c r="CD104" s="31">
        <v>1</v>
      </c>
      <c r="CE104" s="31">
        <v>1</v>
      </c>
      <c r="CF104" s="164"/>
      <c r="CG104" s="164"/>
      <c r="CH104" s="186">
        <f t="shared" si="523"/>
        <v>16</v>
      </c>
      <c r="CI104" s="186">
        <f t="shared" si="524"/>
        <v>0</v>
      </c>
      <c r="CJ104" s="187"/>
      <c r="CK104" s="164">
        <f t="shared" si="57"/>
        <v>10000</v>
      </c>
      <c r="CL104" s="164">
        <f t="shared" si="58"/>
        <v>0</v>
      </c>
      <c r="CM104" s="164">
        <f t="shared" si="59"/>
        <v>10000</v>
      </c>
      <c r="CN104" s="164">
        <f t="shared" si="60"/>
        <v>0</v>
      </c>
      <c r="CO104" s="164">
        <f t="shared" si="61"/>
        <v>10000</v>
      </c>
      <c r="CP104" s="164">
        <f t="shared" si="62"/>
        <v>0</v>
      </c>
      <c r="CQ104" s="164">
        <f t="shared" si="63"/>
        <v>10000</v>
      </c>
      <c r="CR104" s="164">
        <f t="shared" si="64"/>
        <v>0</v>
      </c>
      <c r="CS104" s="164">
        <f t="shared" si="65"/>
        <v>10000</v>
      </c>
      <c r="CT104" s="164">
        <f t="shared" si="66"/>
        <v>0</v>
      </c>
      <c r="CU104" s="164">
        <f t="shared" si="67"/>
        <v>10000</v>
      </c>
      <c r="CV104" s="164">
        <f t="shared" si="68"/>
        <v>0</v>
      </c>
      <c r="CW104" s="164">
        <f t="shared" si="69"/>
        <v>10000</v>
      </c>
      <c r="CX104" s="164">
        <f t="shared" si="70"/>
        <v>0</v>
      </c>
      <c r="CY104" s="164">
        <f t="shared" si="71"/>
        <v>10000</v>
      </c>
      <c r="CZ104" s="164">
        <f t="shared" si="72"/>
        <v>0</v>
      </c>
      <c r="DA104" s="164">
        <f t="shared" si="73"/>
        <v>10000</v>
      </c>
      <c r="DB104" s="164">
        <f t="shared" si="74"/>
        <v>0</v>
      </c>
      <c r="DC104" s="164">
        <f t="shared" si="75"/>
        <v>10000</v>
      </c>
      <c r="DD104" s="164">
        <f t="shared" si="76"/>
        <v>0</v>
      </c>
      <c r="DE104" s="164">
        <f t="shared" si="77"/>
        <v>10000</v>
      </c>
      <c r="DF104" s="164">
        <f t="shared" si="78"/>
        <v>0</v>
      </c>
      <c r="DG104" s="164">
        <f t="shared" si="79"/>
        <v>10000</v>
      </c>
      <c r="DH104" s="164">
        <f t="shared" si="80"/>
        <v>0</v>
      </c>
      <c r="DI104" s="164">
        <f t="shared" si="81"/>
        <v>10000</v>
      </c>
      <c r="DJ104" s="164">
        <f t="shared" si="82"/>
        <v>0</v>
      </c>
      <c r="DK104" s="164">
        <f t="shared" si="83"/>
        <v>10000</v>
      </c>
      <c r="DL104" s="164">
        <f t="shared" si="84"/>
        <v>0</v>
      </c>
      <c r="DM104" s="164">
        <f t="shared" si="85"/>
        <v>10000</v>
      </c>
      <c r="DN104" s="164">
        <f t="shared" si="86"/>
        <v>0</v>
      </c>
      <c r="DO104" s="164">
        <f t="shared" si="87"/>
        <v>10000</v>
      </c>
      <c r="DP104" s="164">
        <f t="shared" si="88"/>
        <v>0</v>
      </c>
      <c r="DQ104" s="164">
        <f t="shared" si="89"/>
        <v>0</v>
      </c>
      <c r="DR104" s="164">
        <f t="shared" si="90"/>
        <v>0</v>
      </c>
      <c r="DS104" s="164">
        <f t="shared" si="91"/>
        <v>0</v>
      </c>
      <c r="DT104" s="164">
        <f t="shared" si="92"/>
        <v>0</v>
      </c>
      <c r="DU104" s="187">
        <f t="shared" si="525"/>
        <v>160000</v>
      </c>
      <c r="DV104" s="187">
        <f t="shared" si="526"/>
        <v>0</v>
      </c>
      <c r="DW104" s="187">
        <f t="shared" si="527"/>
        <v>0</v>
      </c>
      <c r="DX104" s="187">
        <f t="shared" si="528"/>
        <v>0</v>
      </c>
      <c r="DY104" s="188"/>
      <c r="EB104" s="175"/>
    </row>
    <row r="105" spans="1:152" s="113" customFormat="1" x14ac:dyDescent="0.35">
      <c r="A105" s="87"/>
      <c r="B105" s="88" t="s">
        <v>177</v>
      </c>
      <c r="C105" s="89"/>
      <c r="D105" s="90"/>
      <c r="E105" s="91"/>
      <c r="F105" s="92">
        <f>IFERROR(I105/H105,0)</f>
        <v>0</v>
      </c>
      <c r="G105" s="92">
        <f>IFERROR(J105/H105,0)</f>
        <v>0</v>
      </c>
      <c r="H105" s="90">
        <f>IFERROR(ROUND(SUBTOTAL(9,H99:H104),0),0)</f>
        <v>0</v>
      </c>
      <c r="I105" s="90">
        <f>IFERROR(ROUND(SUBTOTAL(9,I99:I104),0),0)</f>
        <v>0</v>
      </c>
      <c r="J105" s="90">
        <f>IFERROR(ROUND(SUBTOTAL(9,J99:J104),0),0)</f>
        <v>0</v>
      </c>
      <c r="K105" s="90"/>
      <c r="L105" s="90">
        <f>IFERROR(ROUND(SUBTOTAL(9,L99:L104),0),0)</f>
        <v>0</v>
      </c>
      <c r="M105" s="90">
        <f>IFERROR(ROUND(SUBTOTAL(9,M99:M104),0),0)</f>
        <v>0</v>
      </c>
      <c r="N105" s="90">
        <f>IFERROR(ROUND(SUBTOTAL(9,N99:N104),0),0)</f>
        <v>0</v>
      </c>
      <c r="O105" s="90">
        <f>IFERROR(ROUND(SUBTOTAL(9,O99:O104),0),0)</f>
        <v>0</v>
      </c>
      <c r="P105" s="90"/>
      <c r="Q105" s="90"/>
      <c r="R105" s="90"/>
      <c r="S105" s="92">
        <f>IFERROR(V105/U105,0)</f>
        <v>1</v>
      </c>
      <c r="T105" s="92">
        <f>IFERROR(W105/U105,0)</f>
        <v>0</v>
      </c>
      <c r="U105" s="90">
        <f>IFERROR(ROUND(SUBTOTAL(9,U99:U104),0),0)</f>
        <v>2160000</v>
      </c>
      <c r="V105" s="90">
        <f>IFERROR(ROUND(SUBTOTAL(9,V99:V104),0),0)</f>
        <v>2160000</v>
      </c>
      <c r="W105" s="90">
        <f>IFERROR(ROUND(SUBTOTAL(9,W99:W104),0),0)</f>
        <v>0</v>
      </c>
      <c r="X105" s="90"/>
      <c r="Y105" s="90">
        <f>IFERROR(ROUND(SUBTOTAL(9,Y99:Y104),0),0)</f>
        <v>0</v>
      </c>
      <c r="Z105" s="90">
        <f>IFERROR(ROUND(SUBTOTAL(9,Z99:Z104),0),0)</f>
        <v>0</v>
      </c>
      <c r="AA105" s="90">
        <f>IFERROR(ROUND(SUBTOTAL(9,AA99:AA104),0),0)</f>
        <v>0</v>
      </c>
      <c r="AB105" s="90">
        <f>IFERROR(ROUND(SUBTOTAL(9,AB99:AB104),0),0)</f>
        <v>0</v>
      </c>
      <c r="AC105" s="90"/>
      <c r="AD105" s="90"/>
      <c r="AE105" s="90"/>
      <c r="AF105" s="92">
        <f>IFERROR(AI105/AH105,0)</f>
        <v>1</v>
      </c>
      <c r="AG105" s="92">
        <f>IFERROR(AJ105/AH105,0)</f>
        <v>0</v>
      </c>
      <c r="AH105" s="90">
        <f>IFERROR(ROUND(SUBTOTAL(9,AH99:AH104),0),0)</f>
        <v>1080000</v>
      </c>
      <c r="AI105" s="90">
        <f>IFERROR(ROUND(SUBTOTAL(9,AI99:AI104),0),0)</f>
        <v>1080000</v>
      </c>
      <c r="AJ105" s="90">
        <f>IFERROR(ROUND(SUBTOTAL(9,AJ99:AJ104),0),0)</f>
        <v>0</v>
      </c>
      <c r="AK105" s="90"/>
      <c r="AL105" s="90">
        <f>IFERROR(ROUND(SUBTOTAL(9,AL99:AL104),0),0)</f>
        <v>0</v>
      </c>
      <c r="AM105" s="90">
        <f>IFERROR(ROUND(SUBTOTAL(9,AM99:AM104),0),0)</f>
        <v>0</v>
      </c>
      <c r="AN105" s="90">
        <f>IFERROR(ROUND(SUBTOTAL(9,AN99:AN104),0),0)</f>
        <v>0</v>
      </c>
      <c r="AO105" s="90">
        <f>IFERROR(ROUND(SUBTOTAL(9,AO99:AO104),0),0)</f>
        <v>0</v>
      </c>
      <c r="AP105" s="90"/>
      <c r="AQ105" s="90"/>
      <c r="AR105" s="90"/>
      <c r="AS105" s="92">
        <f>IFERROR(AV105/AU105,0)</f>
        <v>1</v>
      </c>
      <c r="AT105" s="92">
        <f>IFERROR(AW105/AU105,0)</f>
        <v>0</v>
      </c>
      <c r="AU105" s="90">
        <f>IFERROR(ROUND(SUBTOTAL(9,AU99:AU104),0),0)</f>
        <v>1080000</v>
      </c>
      <c r="AV105" s="90">
        <f>IFERROR(ROUND(SUBTOTAL(9,AV99:AV104),0),0)</f>
        <v>1080000</v>
      </c>
      <c r="AW105" s="90">
        <f>IFERROR(ROUND(SUBTOTAL(9,AW99:AW104),0),0)</f>
        <v>0</v>
      </c>
      <c r="AX105" s="90"/>
      <c r="AY105" s="90">
        <f>IFERROR(ROUND(SUBTOTAL(9,AY99:AY104),0),0)</f>
        <v>0</v>
      </c>
      <c r="AZ105" s="90">
        <f>IFERROR(ROUND(SUBTOTAL(9,AZ99:AZ104),0),0)</f>
        <v>0</v>
      </c>
      <c r="BA105" s="90">
        <f>IFERROR(ROUND(SUBTOTAL(9,BA99:BA104),0),0)</f>
        <v>0</v>
      </c>
      <c r="BB105" s="90">
        <f>IFERROR(ROUND(SUBTOTAL(9,BB99:BB104),0),0)</f>
        <v>0</v>
      </c>
      <c r="BC105" s="90"/>
      <c r="BD105" s="90"/>
      <c r="BE105" s="90"/>
      <c r="BF105" s="92">
        <f>IFERROR(BI105/BH105,0)</f>
        <v>1</v>
      </c>
      <c r="BG105" s="92">
        <f>IFERROR(BJ105/BH105,0)</f>
        <v>0</v>
      </c>
      <c r="BH105" s="90">
        <f>IFERROR(ROUND(SUBTOTAL(9,BH99:BH104),0),0)</f>
        <v>4320000</v>
      </c>
      <c r="BI105" s="90">
        <f>IFERROR(ROUND(SUBTOTAL(9,BI99:BI104),0),0)</f>
        <v>4320000</v>
      </c>
      <c r="BJ105" s="90">
        <f>IFERROR(ROUND(SUBTOTAL(9,BJ99:BJ104),0),0)</f>
        <v>0</v>
      </c>
      <c r="BK105" s="90"/>
      <c r="BL105" s="90">
        <f>IFERROR(ROUND(SUBTOTAL(9,BL99:BL104),0),0)</f>
        <v>0</v>
      </c>
      <c r="BM105" s="90">
        <f>IFERROR(ROUND(SUBTOTAL(9,BM99:BM104),0),0)</f>
        <v>0</v>
      </c>
      <c r="BN105" s="90">
        <f>IFERROR(ROUND(SUBTOTAL(9,BN99:BN104),0),0)</f>
        <v>0</v>
      </c>
      <c r="BO105" s="90">
        <f>IFERROR(ROUND(SUBTOTAL(9,BO99:BO104),0),0)</f>
        <v>0</v>
      </c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>
        <f t="shared" ref="CK105:DX105" si="529">IFERROR(ROUND(SUBTOTAL(9,CK99:CK104),0),0)</f>
        <v>270000</v>
      </c>
      <c r="CL105" s="90">
        <f t="shared" si="529"/>
        <v>0</v>
      </c>
      <c r="CM105" s="90">
        <f t="shared" si="529"/>
        <v>270000</v>
      </c>
      <c r="CN105" s="90">
        <f t="shared" si="529"/>
        <v>0</v>
      </c>
      <c r="CO105" s="90">
        <f t="shared" si="529"/>
        <v>270000</v>
      </c>
      <c r="CP105" s="90">
        <f t="shared" si="529"/>
        <v>0</v>
      </c>
      <c r="CQ105" s="90">
        <f t="shared" si="529"/>
        <v>270000</v>
      </c>
      <c r="CR105" s="90">
        <f t="shared" si="529"/>
        <v>0</v>
      </c>
      <c r="CS105" s="90">
        <f t="shared" si="529"/>
        <v>270000</v>
      </c>
      <c r="CT105" s="90">
        <f t="shared" si="529"/>
        <v>0</v>
      </c>
      <c r="CU105" s="90">
        <f t="shared" si="529"/>
        <v>270000</v>
      </c>
      <c r="CV105" s="90">
        <f t="shared" si="529"/>
        <v>0</v>
      </c>
      <c r="CW105" s="90">
        <f t="shared" si="529"/>
        <v>270000</v>
      </c>
      <c r="CX105" s="90">
        <f t="shared" si="529"/>
        <v>0</v>
      </c>
      <c r="CY105" s="90">
        <f t="shared" si="529"/>
        <v>270000</v>
      </c>
      <c r="CZ105" s="90">
        <f t="shared" si="529"/>
        <v>0</v>
      </c>
      <c r="DA105" s="90">
        <f t="shared" si="529"/>
        <v>270000</v>
      </c>
      <c r="DB105" s="90">
        <f t="shared" si="529"/>
        <v>0</v>
      </c>
      <c r="DC105" s="90">
        <f t="shared" si="529"/>
        <v>270000</v>
      </c>
      <c r="DD105" s="90">
        <f t="shared" si="529"/>
        <v>0</v>
      </c>
      <c r="DE105" s="90">
        <f t="shared" si="529"/>
        <v>270000</v>
      </c>
      <c r="DF105" s="90">
        <f t="shared" si="529"/>
        <v>0</v>
      </c>
      <c r="DG105" s="90">
        <f t="shared" si="529"/>
        <v>270000</v>
      </c>
      <c r="DH105" s="90">
        <f t="shared" si="529"/>
        <v>0</v>
      </c>
      <c r="DI105" s="90">
        <f t="shared" si="529"/>
        <v>270000</v>
      </c>
      <c r="DJ105" s="90">
        <f t="shared" si="529"/>
        <v>0</v>
      </c>
      <c r="DK105" s="90">
        <f t="shared" si="529"/>
        <v>270000</v>
      </c>
      <c r="DL105" s="90">
        <f t="shared" si="529"/>
        <v>0</v>
      </c>
      <c r="DM105" s="90">
        <f t="shared" si="529"/>
        <v>270000</v>
      </c>
      <c r="DN105" s="90">
        <f t="shared" si="529"/>
        <v>0</v>
      </c>
      <c r="DO105" s="90">
        <f t="shared" si="529"/>
        <v>270000</v>
      </c>
      <c r="DP105" s="90">
        <f t="shared" si="529"/>
        <v>0</v>
      </c>
      <c r="DQ105" s="90">
        <f t="shared" si="529"/>
        <v>0</v>
      </c>
      <c r="DR105" s="90">
        <f t="shared" si="529"/>
        <v>0</v>
      </c>
      <c r="DS105" s="90">
        <f t="shared" si="529"/>
        <v>0</v>
      </c>
      <c r="DT105" s="90">
        <f t="shared" si="529"/>
        <v>0</v>
      </c>
      <c r="DU105" s="90">
        <f t="shared" si="529"/>
        <v>4320000</v>
      </c>
      <c r="DV105" s="90">
        <f t="shared" si="529"/>
        <v>0</v>
      </c>
      <c r="DW105" s="90">
        <f t="shared" si="529"/>
        <v>0</v>
      </c>
      <c r="DX105" s="90">
        <f t="shared" si="529"/>
        <v>0</v>
      </c>
      <c r="DY105" s="196" t="s">
        <v>170</v>
      </c>
      <c r="EB105" s="175"/>
    </row>
    <row r="106" spans="1:152" s="113" customFormat="1" x14ac:dyDescent="0.35">
      <c r="A106" s="87" t="s">
        <v>52</v>
      </c>
      <c r="B106" s="88" t="s">
        <v>233</v>
      </c>
      <c r="C106" s="89"/>
      <c r="D106" s="90"/>
      <c r="E106" s="91"/>
      <c r="F106" s="92">
        <f>IFERROR(I106/H106,0)</f>
        <v>0</v>
      </c>
      <c r="G106" s="92">
        <f>IFERROR(J106/H106,0)</f>
        <v>0</v>
      </c>
      <c r="H106" s="90">
        <f>IFERROR(ROUND(SUBTOTAL(9,H84:H105),0),0)</f>
        <v>0</v>
      </c>
      <c r="I106" s="90">
        <f t="shared" ref="I106:O106" si="530">IFERROR(ROUND(SUBTOTAL(9,I84:I105),0),0)</f>
        <v>0</v>
      </c>
      <c r="J106" s="90">
        <f t="shared" si="530"/>
        <v>0</v>
      </c>
      <c r="K106" s="90"/>
      <c r="L106" s="90">
        <f t="shared" si="530"/>
        <v>0</v>
      </c>
      <c r="M106" s="90">
        <f t="shared" si="530"/>
        <v>0</v>
      </c>
      <c r="N106" s="90">
        <f t="shared" si="530"/>
        <v>0</v>
      </c>
      <c r="O106" s="90">
        <f t="shared" si="530"/>
        <v>0</v>
      </c>
      <c r="P106" s="90"/>
      <c r="Q106" s="90"/>
      <c r="R106" s="90"/>
      <c r="S106" s="92">
        <f>IFERROR(V106/U106,0)</f>
        <v>1</v>
      </c>
      <c r="T106" s="92">
        <f>IFERROR(W106/U106,0)</f>
        <v>0</v>
      </c>
      <c r="U106" s="90">
        <f>IFERROR(ROUND(SUBTOTAL(9,U84:U105),0),0)</f>
        <v>6480000</v>
      </c>
      <c r="V106" s="90">
        <f t="shared" ref="V106" si="531">IFERROR(ROUND(SUBTOTAL(9,V84:V105),0),0)</f>
        <v>6480000</v>
      </c>
      <c r="W106" s="90">
        <f t="shared" ref="W106" si="532">IFERROR(ROUND(SUBTOTAL(9,W84:W105),0),0)</f>
        <v>0</v>
      </c>
      <c r="X106" s="90"/>
      <c r="Y106" s="90">
        <f t="shared" ref="Y106" si="533">IFERROR(ROUND(SUBTOTAL(9,Y84:Y105),0),0)</f>
        <v>0</v>
      </c>
      <c r="Z106" s="90">
        <f t="shared" ref="Z106" si="534">IFERROR(ROUND(SUBTOTAL(9,Z84:Z105),0),0)</f>
        <v>0</v>
      </c>
      <c r="AA106" s="90">
        <f t="shared" ref="AA106" si="535">IFERROR(ROUND(SUBTOTAL(9,AA84:AA105),0),0)</f>
        <v>0</v>
      </c>
      <c r="AB106" s="90">
        <f t="shared" ref="AB106" si="536">IFERROR(ROUND(SUBTOTAL(9,AB84:AB105),0),0)</f>
        <v>0</v>
      </c>
      <c r="AC106" s="90"/>
      <c r="AD106" s="90"/>
      <c r="AE106" s="90"/>
      <c r="AF106" s="92">
        <f>IFERROR(AI106/AH106,0)</f>
        <v>1</v>
      </c>
      <c r="AG106" s="92">
        <f>IFERROR(AJ106/AH106,0)</f>
        <v>0</v>
      </c>
      <c r="AH106" s="90">
        <f>IFERROR(ROUND(SUBTOTAL(9,AH84:AH105),0),0)</f>
        <v>3240000</v>
      </c>
      <c r="AI106" s="90">
        <f t="shared" ref="AI106" si="537">IFERROR(ROUND(SUBTOTAL(9,AI84:AI105),0),0)</f>
        <v>3240000</v>
      </c>
      <c r="AJ106" s="90">
        <f t="shared" ref="AJ106" si="538">IFERROR(ROUND(SUBTOTAL(9,AJ84:AJ105),0),0)</f>
        <v>0</v>
      </c>
      <c r="AK106" s="90"/>
      <c r="AL106" s="90">
        <f t="shared" ref="AL106" si="539">IFERROR(ROUND(SUBTOTAL(9,AL84:AL105),0),0)</f>
        <v>0</v>
      </c>
      <c r="AM106" s="90">
        <f t="shared" ref="AM106" si="540">IFERROR(ROUND(SUBTOTAL(9,AM84:AM105),0),0)</f>
        <v>0</v>
      </c>
      <c r="AN106" s="90">
        <f t="shared" ref="AN106" si="541">IFERROR(ROUND(SUBTOTAL(9,AN84:AN105),0),0)</f>
        <v>0</v>
      </c>
      <c r="AO106" s="90">
        <f t="shared" ref="AO106" si="542">IFERROR(ROUND(SUBTOTAL(9,AO84:AO105),0),0)</f>
        <v>0</v>
      </c>
      <c r="AP106" s="90"/>
      <c r="AQ106" s="90"/>
      <c r="AR106" s="90"/>
      <c r="AS106" s="92">
        <f>IFERROR(AV106/AU106,0)</f>
        <v>1</v>
      </c>
      <c r="AT106" s="92">
        <f>IFERROR(AW106/AU106,0)</f>
        <v>0</v>
      </c>
      <c r="AU106" s="90">
        <f>IFERROR(ROUND(SUBTOTAL(9,AU84:AU105),0),0)</f>
        <v>3240000</v>
      </c>
      <c r="AV106" s="90">
        <f t="shared" ref="AV106" si="543">IFERROR(ROUND(SUBTOTAL(9,AV84:AV105),0),0)</f>
        <v>3240000</v>
      </c>
      <c r="AW106" s="90">
        <f t="shared" ref="AW106" si="544">IFERROR(ROUND(SUBTOTAL(9,AW84:AW105),0),0)</f>
        <v>0</v>
      </c>
      <c r="AX106" s="90"/>
      <c r="AY106" s="90">
        <f t="shared" ref="AY106" si="545">IFERROR(ROUND(SUBTOTAL(9,AY84:AY105),0),0)</f>
        <v>0</v>
      </c>
      <c r="AZ106" s="90">
        <f t="shared" ref="AZ106" si="546">IFERROR(ROUND(SUBTOTAL(9,AZ84:AZ105),0),0)</f>
        <v>0</v>
      </c>
      <c r="BA106" s="90">
        <f t="shared" ref="BA106" si="547">IFERROR(ROUND(SUBTOTAL(9,BA84:BA105),0),0)</f>
        <v>0</v>
      </c>
      <c r="BB106" s="90">
        <f t="shared" ref="BB106" si="548">IFERROR(ROUND(SUBTOTAL(9,BB84:BB105),0),0)</f>
        <v>0</v>
      </c>
      <c r="BC106" s="90"/>
      <c r="BD106" s="90"/>
      <c r="BE106" s="90"/>
      <c r="BF106" s="92">
        <f>IFERROR(BI106/BH106,0)</f>
        <v>1</v>
      </c>
      <c r="BG106" s="92">
        <f>IFERROR(BJ106/BH106,0)</f>
        <v>0</v>
      </c>
      <c r="BH106" s="90">
        <f>IFERROR(ROUND(SUBTOTAL(9,BH84:BH105),0),0)</f>
        <v>12960000</v>
      </c>
      <c r="BI106" s="90">
        <f t="shared" ref="BI106" si="549">IFERROR(ROUND(SUBTOTAL(9,BI84:BI105),0),0)</f>
        <v>12960000</v>
      </c>
      <c r="BJ106" s="90">
        <f t="shared" ref="BJ106" si="550">IFERROR(ROUND(SUBTOTAL(9,BJ84:BJ105),0),0)</f>
        <v>0</v>
      </c>
      <c r="BK106" s="90"/>
      <c r="BL106" s="90">
        <f t="shared" ref="BL106" si="551">IFERROR(ROUND(SUBTOTAL(9,BL84:BL105),0),0)</f>
        <v>0</v>
      </c>
      <c r="BM106" s="90">
        <f t="shared" ref="BM106" si="552">IFERROR(ROUND(SUBTOTAL(9,BM84:BM105),0),0)</f>
        <v>0</v>
      </c>
      <c r="BN106" s="90">
        <f t="shared" ref="BN106" si="553">IFERROR(ROUND(SUBTOTAL(9,BN84:BN105),0),0)</f>
        <v>0</v>
      </c>
      <c r="BO106" s="90">
        <f t="shared" ref="BO106" si="554">IFERROR(ROUND(SUBTOTAL(9,BO84:BO105),0),0)</f>
        <v>0</v>
      </c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>
        <f t="shared" ref="CK106" si="555">IFERROR(ROUND(SUBTOTAL(9,CK84:CK105),0),0)</f>
        <v>810000</v>
      </c>
      <c r="CL106" s="90">
        <f t="shared" ref="CL106" si="556">IFERROR(ROUND(SUBTOTAL(9,CL84:CL105),0),0)</f>
        <v>0</v>
      </c>
      <c r="CM106" s="90">
        <f t="shared" ref="CM106" si="557">IFERROR(ROUND(SUBTOTAL(9,CM84:CM105),0),0)</f>
        <v>810000</v>
      </c>
      <c r="CN106" s="90">
        <f t="shared" ref="CN106" si="558">IFERROR(ROUND(SUBTOTAL(9,CN84:CN105),0),0)</f>
        <v>0</v>
      </c>
      <c r="CO106" s="90">
        <f t="shared" ref="CO106" si="559">IFERROR(ROUND(SUBTOTAL(9,CO84:CO105),0),0)</f>
        <v>810000</v>
      </c>
      <c r="CP106" s="90">
        <f t="shared" ref="CP106" si="560">IFERROR(ROUND(SUBTOTAL(9,CP84:CP105),0),0)</f>
        <v>0</v>
      </c>
      <c r="CQ106" s="90">
        <f t="shared" ref="CQ106" si="561">IFERROR(ROUND(SUBTOTAL(9,CQ84:CQ105),0),0)</f>
        <v>810000</v>
      </c>
      <c r="CR106" s="90">
        <f t="shared" ref="CR106" si="562">IFERROR(ROUND(SUBTOTAL(9,CR84:CR105),0),0)</f>
        <v>0</v>
      </c>
      <c r="CS106" s="90">
        <f t="shared" ref="CS106" si="563">IFERROR(ROUND(SUBTOTAL(9,CS84:CS105),0),0)</f>
        <v>810000</v>
      </c>
      <c r="CT106" s="90">
        <f t="shared" ref="CT106" si="564">IFERROR(ROUND(SUBTOTAL(9,CT84:CT105),0),0)</f>
        <v>0</v>
      </c>
      <c r="CU106" s="90">
        <f t="shared" ref="CU106" si="565">IFERROR(ROUND(SUBTOTAL(9,CU84:CU105),0),0)</f>
        <v>810000</v>
      </c>
      <c r="CV106" s="90">
        <f t="shared" ref="CV106" si="566">IFERROR(ROUND(SUBTOTAL(9,CV84:CV105),0),0)</f>
        <v>0</v>
      </c>
      <c r="CW106" s="90">
        <f t="shared" ref="CW106" si="567">IFERROR(ROUND(SUBTOTAL(9,CW84:CW105),0),0)</f>
        <v>810000</v>
      </c>
      <c r="CX106" s="90">
        <f t="shared" ref="CX106" si="568">IFERROR(ROUND(SUBTOTAL(9,CX84:CX105),0),0)</f>
        <v>0</v>
      </c>
      <c r="CY106" s="90">
        <f t="shared" ref="CY106" si="569">IFERROR(ROUND(SUBTOTAL(9,CY84:CY105),0),0)</f>
        <v>810000</v>
      </c>
      <c r="CZ106" s="90">
        <f t="shared" ref="CZ106" si="570">IFERROR(ROUND(SUBTOTAL(9,CZ84:CZ105),0),0)</f>
        <v>0</v>
      </c>
      <c r="DA106" s="90">
        <f t="shared" ref="DA106" si="571">IFERROR(ROUND(SUBTOTAL(9,DA84:DA105),0),0)</f>
        <v>810000</v>
      </c>
      <c r="DB106" s="90">
        <f t="shared" ref="DB106" si="572">IFERROR(ROUND(SUBTOTAL(9,DB84:DB105),0),0)</f>
        <v>0</v>
      </c>
      <c r="DC106" s="90">
        <f t="shared" ref="DC106" si="573">IFERROR(ROUND(SUBTOTAL(9,DC84:DC105),0),0)</f>
        <v>810000</v>
      </c>
      <c r="DD106" s="90">
        <f t="shared" ref="DD106" si="574">IFERROR(ROUND(SUBTOTAL(9,DD84:DD105),0),0)</f>
        <v>0</v>
      </c>
      <c r="DE106" s="90">
        <f t="shared" ref="DE106" si="575">IFERROR(ROUND(SUBTOTAL(9,DE84:DE105),0),0)</f>
        <v>810000</v>
      </c>
      <c r="DF106" s="90">
        <f t="shared" ref="DF106" si="576">IFERROR(ROUND(SUBTOTAL(9,DF84:DF105),0),0)</f>
        <v>0</v>
      </c>
      <c r="DG106" s="90">
        <f t="shared" ref="DG106" si="577">IFERROR(ROUND(SUBTOTAL(9,DG84:DG105),0),0)</f>
        <v>810000</v>
      </c>
      <c r="DH106" s="90">
        <f t="shared" ref="DH106" si="578">IFERROR(ROUND(SUBTOTAL(9,DH84:DH105),0),0)</f>
        <v>0</v>
      </c>
      <c r="DI106" s="90">
        <f t="shared" ref="DI106" si="579">IFERROR(ROUND(SUBTOTAL(9,DI84:DI105),0),0)</f>
        <v>810000</v>
      </c>
      <c r="DJ106" s="90">
        <f t="shared" ref="DJ106" si="580">IFERROR(ROUND(SUBTOTAL(9,DJ84:DJ105),0),0)</f>
        <v>0</v>
      </c>
      <c r="DK106" s="90">
        <f t="shared" ref="DK106" si="581">IFERROR(ROUND(SUBTOTAL(9,DK84:DK105),0),0)</f>
        <v>810000</v>
      </c>
      <c r="DL106" s="90">
        <f t="shared" ref="DL106" si="582">IFERROR(ROUND(SUBTOTAL(9,DL84:DL105),0),0)</f>
        <v>0</v>
      </c>
      <c r="DM106" s="90">
        <f t="shared" ref="DM106" si="583">IFERROR(ROUND(SUBTOTAL(9,DM84:DM105),0),0)</f>
        <v>810000</v>
      </c>
      <c r="DN106" s="90">
        <f t="shared" ref="DN106" si="584">IFERROR(ROUND(SUBTOTAL(9,DN84:DN105),0),0)</f>
        <v>0</v>
      </c>
      <c r="DO106" s="90">
        <f t="shared" ref="DO106" si="585">IFERROR(ROUND(SUBTOTAL(9,DO84:DO105),0),0)</f>
        <v>810000</v>
      </c>
      <c r="DP106" s="90">
        <f t="shared" ref="DP106" si="586">IFERROR(ROUND(SUBTOTAL(9,DP84:DP105),0),0)</f>
        <v>0</v>
      </c>
      <c r="DQ106" s="90">
        <f t="shared" ref="DQ106" si="587">IFERROR(ROUND(SUBTOTAL(9,DQ84:DQ105),0),0)</f>
        <v>0</v>
      </c>
      <c r="DR106" s="90">
        <f t="shared" ref="DR106" si="588">IFERROR(ROUND(SUBTOTAL(9,DR84:DR105),0),0)</f>
        <v>0</v>
      </c>
      <c r="DS106" s="90">
        <f t="shared" ref="DS106" si="589">IFERROR(ROUND(SUBTOTAL(9,DS84:DS105),0),0)</f>
        <v>0</v>
      </c>
      <c r="DT106" s="90">
        <f t="shared" ref="DT106" si="590">IFERROR(ROUND(SUBTOTAL(9,DT84:DT105),0),0)</f>
        <v>0</v>
      </c>
      <c r="DU106" s="90">
        <f t="shared" ref="DU106" si="591">IFERROR(ROUND(SUBTOTAL(9,DU84:DU105),0),0)</f>
        <v>12960000</v>
      </c>
      <c r="DV106" s="90">
        <f t="shared" ref="DV106" si="592">IFERROR(ROUND(SUBTOTAL(9,DV84:DV105),0),0)</f>
        <v>0</v>
      </c>
      <c r="DW106" s="90">
        <f t="shared" ref="DW106" si="593">IFERROR(ROUND(SUBTOTAL(9,DW84:DW105),0),0)</f>
        <v>0</v>
      </c>
      <c r="DX106" s="90">
        <f t="shared" ref="DX106" si="594">IFERROR(ROUND(SUBTOTAL(9,DX84:DX105),0),0)</f>
        <v>0</v>
      </c>
      <c r="DY106" s="196"/>
      <c r="EB106" s="175"/>
    </row>
    <row r="107" spans="1:152" x14ac:dyDescent="0.35">
      <c r="A107" s="122"/>
      <c r="B107" s="63"/>
      <c r="C107" s="120"/>
      <c r="D107" s="120"/>
      <c r="E107" s="120"/>
      <c r="F107" s="63"/>
      <c r="G107" s="63"/>
      <c r="H107" s="119"/>
      <c r="I107" s="103"/>
      <c r="J107" s="103"/>
      <c r="K107" s="63"/>
      <c r="L107" s="104"/>
      <c r="M107" s="104"/>
      <c r="N107" s="104"/>
      <c r="O107" s="104"/>
      <c r="P107" s="120"/>
      <c r="Q107" s="120"/>
      <c r="R107" s="120"/>
      <c r="S107" s="63"/>
      <c r="T107" s="63"/>
      <c r="U107" s="119"/>
      <c r="V107" s="103"/>
      <c r="W107" s="103"/>
      <c r="X107" s="63"/>
      <c r="Y107" s="104"/>
      <c r="Z107" s="104"/>
      <c r="AA107" s="104"/>
      <c r="AB107" s="104"/>
      <c r="AC107" s="120"/>
      <c r="AD107" s="120"/>
      <c r="AE107" s="120"/>
      <c r="AF107" s="63"/>
      <c r="AG107" s="63"/>
      <c r="AH107" s="119"/>
      <c r="AI107" s="103"/>
      <c r="AJ107" s="103"/>
      <c r="AK107" s="63"/>
      <c r="AL107" s="104"/>
      <c r="AM107" s="104"/>
      <c r="AN107" s="104"/>
      <c r="AO107" s="104"/>
      <c r="AP107" s="120"/>
      <c r="AQ107" s="120"/>
      <c r="AR107" s="120"/>
      <c r="AS107" s="63"/>
      <c r="AT107" s="63"/>
      <c r="AU107" s="119"/>
      <c r="AV107" s="103"/>
      <c r="AW107" s="103"/>
      <c r="AX107" s="63"/>
      <c r="AY107" s="104"/>
      <c r="AZ107" s="104"/>
      <c r="BA107" s="104"/>
      <c r="BB107" s="104"/>
      <c r="BC107" s="104"/>
      <c r="BD107" s="104"/>
      <c r="BE107" s="104"/>
      <c r="BF107" s="104"/>
      <c r="BG107" s="104"/>
      <c r="BH107" s="104"/>
      <c r="BI107" s="104"/>
      <c r="BJ107" s="104"/>
      <c r="BK107" s="104"/>
      <c r="BL107" s="104"/>
      <c r="BM107" s="104"/>
      <c r="BN107" s="104"/>
      <c r="BO107" s="104"/>
      <c r="BP107" s="104"/>
      <c r="BQ107" s="104"/>
      <c r="BR107" s="104"/>
      <c r="BS107" s="104"/>
      <c r="BT107" s="104"/>
      <c r="BU107" s="104"/>
      <c r="BV107" s="104"/>
      <c r="BW107" s="104"/>
      <c r="BX107" s="104"/>
      <c r="BY107" s="104"/>
      <c r="BZ107" s="104"/>
      <c r="CA107" s="104"/>
      <c r="CB107" s="104"/>
      <c r="CC107" s="104"/>
      <c r="CD107" s="104"/>
      <c r="CE107" s="104"/>
      <c r="CF107" s="104"/>
      <c r="CG107" s="104"/>
      <c r="CH107" s="104"/>
      <c r="CI107" s="104"/>
      <c r="CJ107" s="104"/>
      <c r="CK107" s="104"/>
      <c r="CL107" s="104"/>
      <c r="CM107" s="104"/>
      <c r="CN107" s="104"/>
      <c r="CO107" s="104"/>
      <c r="CP107" s="104"/>
      <c r="CQ107" s="104"/>
      <c r="CR107" s="104"/>
      <c r="CS107" s="104"/>
      <c r="CT107" s="104"/>
      <c r="CU107" s="104"/>
      <c r="CV107" s="104"/>
      <c r="CW107" s="104"/>
      <c r="CX107" s="104"/>
      <c r="CY107" s="104"/>
      <c r="CZ107" s="104"/>
      <c r="DA107" s="104"/>
      <c r="DB107" s="104"/>
      <c r="DC107" s="104"/>
      <c r="DD107" s="104"/>
      <c r="DE107" s="104"/>
      <c r="DF107" s="104"/>
      <c r="DG107" s="104"/>
      <c r="DH107" s="104"/>
      <c r="DI107" s="104"/>
      <c r="DJ107" s="104"/>
      <c r="DK107" s="104"/>
      <c r="DL107" s="104"/>
      <c r="DM107" s="104"/>
      <c r="DN107" s="104"/>
      <c r="DO107" s="104"/>
      <c r="DP107" s="104"/>
      <c r="DQ107" s="104"/>
      <c r="DR107" s="104"/>
      <c r="DS107" s="104"/>
      <c r="DT107" s="104"/>
      <c r="DU107" s="104"/>
      <c r="DV107" s="104"/>
      <c r="DW107" s="104"/>
      <c r="DX107" s="104"/>
      <c r="DY107" s="160"/>
      <c r="DZ107" s="113"/>
      <c r="EA107" s="113"/>
      <c r="EB107" s="175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</row>
    <row r="108" spans="1:152" s="113" customFormat="1" x14ac:dyDescent="0.35">
      <c r="A108" s="87" t="s">
        <v>54</v>
      </c>
      <c r="B108" s="88" t="s">
        <v>234</v>
      </c>
      <c r="C108" s="89"/>
      <c r="D108" s="90"/>
      <c r="E108" s="91"/>
      <c r="F108" s="92">
        <f>IFERROR(I108/H108,0)</f>
        <v>0</v>
      </c>
      <c r="G108" s="92">
        <f>IFERROR(J108/H108,0)</f>
        <v>0</v>
      </c>
      <c r="H108" s="90">
        <f>IFERROR(ROUND(SUBTOTAL(9,H28:H107),0),0)</f>
        <v>0</v>
      </c>
      <c r="I108" s="90">
        <f>IFERROR(ROUND(SUBTOTAL(9,I28:I107),0),0)</f>
        <v>0</v>
      </c>
      <c r="J108" s="90">
        <f t="shared" ref="J108:O108" si="595">IFERROR(ROUND(SUBTOTAL(9,J28:J107),0),0)</f>
        <v>0</v>
      </c>
      <c r="K108" s="90"/>
      <c r="L108" s="90">
        <f t="shared" si="595"/>
        <v>0</v>
      </c>
      <c r="M108" s="90">
        <f t="shared" si="595"/>
        <v>0</v>
      </c>
      <c r="N108" s="90">
        <f t="shared" si="595"/>
        <v>0</v>
      </c>
      <c r="O108" s="90">
        <f t="shared" si="595"/>
        <v>0</v>
      </c>
      <c r="P108" s="90"/>
      <c r="Q108" s="90"/>
      <c r="R108" s="90"/>
      <c r="S108" s="92">
        <f>IFERROR(V108/U108,0)</f>
        <v>1</v>
      </c>
      <c r="T108" s="92">
        <f>IFERROR(W108/U108,0)</f>
        <v>0</v>
      </c>
      <c r="U108" s="90">
        <f>IFERROR(ROUND(SUBTOTAL(9,U28:U107),0),0)</f>
        <v>13960000</v>
      </c>
      <c r="V108" s="90">
        <f>IFERROR(ROUND(SUBTOTAL(9,V28:V107),0),0)</f>
        <v>13960000</v>
      </c>
      <c r="W108" s="90">
        <f t="shared" ref="W108" si="596">IFERROR(ROUND(SUBTOTAL(9,W28:W107),0),0)</f>
        <v>0</v>
      </c>
      <c r="X108" s="90"/>
      <c r="Y108" s="90">
        <f t="shared" ref="Y108" si="597">IFERROR(ROUND(SUBTOTAL(9,Y28:Y107),0),0)</f>
        <v>0</v>
      </c>
      <c r="Z108" s="90">
        <f t="shared" ref="Z108" si="598">IFERROR(ROUND(SUBTOTAL(9,Z28:Z107),0),0)</f>
        <v>0</v>
      </c>
      <c r="AA108" s="90">
        <f t="shared" ref="AA108" si="599">IFERROR(ROUND(SUBTOTAL(9,AA28:AA107),0),0)</f>
        <v>0</v>
      </c>
      <c r="AB108" s="90">
        <f t="shared" ref="AB108" si="600">IFERROR(ROUND(SUBTOTAL(9,AB28:AB107),0),0)</f>
        <v>0</v>
      </c>
      <c r="AC108" s="90"/>
      <c r="AD108" s="90"/>
      <c r="AE108" s="90"/>
      <c r="AF108" s="92">
        <f>IFERROR(AI108/AH108,0)</f>
        <v>1</v>
      </c>
      <c r="AG108" s="92">
        <f>IFERROR(AJ108/AH108,0)</f>
        <v>0</v>
      </c>
      <c r="AH108" s="90">
        <f>IFERROR(ROUND(SUBTOTAL(9,AH28:AH107),0),0)</f>
        <v>6980000</v>
      </c>
      <c r="AI108" s="90">
        <f>IFERROR(ROUND(SUBTOTAL(9,AI28:AI107),0),0)</f>
        <v>6980000</v>
      </c>
      <c r="AJ108" s="90">
        <f t="shared" ref="AJ108" si="601">IFERROR(ROUND(SUBTOTAL(9,AJ28:AJ107),0),0)</f>
        <v>0</v>
      </c>
      <c r="AK108" s="90"/>
      <c r="AL108" s="90">
        <f t="shared" ref="AL108" si="602">IFERROR(ROUND(SUBTOTAL(9,AL28:AL107),0),0)</f>
        <v>0</v>
      </c>
      <c r="AM108" s="90">
        <f t="shared" ref="AM108" si="603">IFERROR(ROUND(SUBTOTAL(9,AM28:AM107),0),0)</f>
        <v>0</v>
      </c>
      <c r="AN108" s="90">
        <f t="shared" ref="AN108" si="604">IFERROR(ROUND(SUBTOTAL(9,AN28:AN107),0),0)</f>
        <v>0</v>
      </c>
      <c r="AO108" s="90">
        <f t="shared" ref="AO108" si="605">IFERROR(ROUND(SUBTOTAL(9,AO28:AO107),0),0)</f>
        <v>0</v>
      </c>
      <c r="AP108" s="90"/>
      <c r="AQ108" s="90"/>
      <c r="AR108" s="90"/>
      <c r="AS108" s="92">
        <f>IFERROR(AV108/AU108,0)</f>
        <v>1</v>
      </c>
      <c r="AT108" s="92">
        <f>IFERROR(AW108/AU108,0)</f>
        <v>0</v>
      </c>
      <c r="AU108" s="90">
        <f>IFERROR(ROUND(SUBTOTAL(9,AU28:AU107),0),0)</f>
        <v>6980000</v>
      </c>
      <c r="AV108" s="90">
        <f>IFERROR(ROUND(SUBTOTAL(9,AV28:AV107),0),0)</f>
        <v>6980000</v>
      </c>
      <c r="AW108" s="90">
        <f t="shared" ref="AW108" si="606">IFERROR(ROUND(SUBTOTAL(9,AW28:AW107),0),0)</f>
        <v>0</v>
      </c>
      <c r="AX108" s="90"/>
      <c r="AY108" s="90">
        <f t="shared" ref="AY108" si="607">IFERROR(ROUND(SUBTOTAL(9,AY28:AY107),0),0)</f>
        <v>0</v>
      </c>
      <c r="AZ108" s="90">
        <f t="shared" ref="AZ108" si="608">IFERROR(ROUND(SUBTOTAL(9,AZ28:AZ107),0),0)</f>
        <v>0</v>
      </c>
      <c r="BA108" s="90">
        <f t="shared" ref="BA108" si="609">IFERROR(ROUND(SUBTOTAL(9,BA28:BA107),0),0)</f>
        <v>0</v>
      </c>
      <c r="BB108" s="90">
        <f t="shared" ref="BB108" si="610">IFERROR(ROUND(SUBTOTAL(9,BB28:BB107),0),0)</f>
        <v>0</v>
      </c>
      <c r="BC108" s="90"/>
      <c r="BD108" s="90"/>
      <c r="BE108" s="90"/>
      <c r="BF108" s="92">
        <f>IFERROR(BI108/BH108,0)</f>
        <v>1</v>
      </c>
      <c r="BG108" s="92">
        <f>IFERROR(BJ108/BH108,0)</f>
        <v>0</v>
      </c>
      <c r="BH108" s="90">
        <f>IFERROR(ROUND(SUBTOTAL(9,BH28:BH107),0),0)</f>
        <v>27920000</v>
      </c>
      <c r="BI108" s="90">
        <f>IFERROR(ROUND(SUBTOTAL(9,BI28:BI107),0),0)</f>
        <v>27920000</v>
      </c>
      <c r="BJ108" s="90">
        <f t="shared" ref="BJ108" si="611">IFERROR(ROUND(SUBTOTAL(9,BJ28:BJ107),0),0)</f>
        <v>0</v>
      </c>
      <c r="BK108" s="90"/>
      <c r="BL108" s="90">
        <f t="shared" ref="BL108" si="612">IFERROR(ROUND(SUBTOTAL(9,BL28:BL107),0),0)</f>
        <v>0</v>
      </c>
      <c r="BM108" s="90">
        <f t="shared" ref="BM108" si="613">IFERROR(ROUND(SUBTOTAL(9,BM28:BM107),0),0)</f>
        <v>0</v>
      </c>
      <c r="BN108" s="90">
        <f t="shared" ref="BN108" si="614">IFERROR(ROUND(SUBTOTAL(9,BN28:BN107),0),0)</f>
        <v>0</v>
      </c>
      <c r="BO108" s="90">
        <f t="shared" ref="BO108" si="615">IFERROR(ROUND(SUBTOTAL(9,BO28:BO107),0),0)</f>
        <v>0</v>
      </c>
      <c r="BP108" s="90"/>
      <c r="BQ108" s="90"/>
      <c r="BR108" s="90"/>
      <c r="BS108" s="90"/>
      <c r="BT108" s="90"/>
      <c r="BU108" s="90"/>
      <c r="BV108" s="90"/>
      <c r="BW108" s="90"/>
      <c r="BX108" s="90"/>
      <c r="BY108" s="90"/>
      <c r="BZ108" s="90"/>
      <c r="CA108" s="90"/>
      <c r="CB108" s="90"/>
      <c r="CC108" s="90"/>
      <c r="CD108" s="90"/>
      <c r="CE108" s="90"/>
      <c r="CF108" s="90"/>
      <c r="CG108" s="90"/>
      <c r="CH108" s="90"/>
      <c r="CI108" s="90"/>
      <c r="CJ108" s="90"/>
      <c r="CK108" s="90">
        <f t="shared" ref="CK108" si="616">IFERROR(ROUND(SUBTOTAL(9,CK28:CK107),0),0)</f>
        <v>1745000</v>
      </c>
      <c r="CL108" s="90">
        <f t="shared" ref="CL108" si="617">IFERROR(ROUND(SUBTOTAL(9,CL28:CL107),0),0)</f>
        <v>0</v>
      </c>
      <c r="CM108" s="90">
        <f t="shared" ref="CM108" si="618">IFERROR(ROUND(SUBTOTAL(9,CM28:CM107),0),0)</f>
        <v>1745000</v>
      </c>
      <c r="CN108" s="90">
        <f t="shared" ref="CN108" si="619">IFERROR(ROUND(SUBTOTAL(9,CN28:CN107),0),0)</f>
        <v>0</v>
      </c>
      <c r="CO108" s="90">
        <f t="shared" ref="CO108" si="620">IFERROR(ROUND(SUBTOTAL(9,CO28:CO107),0),0)</f>
        <v>1745000</v>
      </c>
      <c r="CP108" s="90">
        <f t="shared" ref="CP108" si="621">IFERROR(ROUND(SUBTOTAL(9,CP28:CP107),0),0)</f>
        <v>0</v>
      </c>
      <c r="CQ108" s="90">
        <f t="shared" ref="CQ108" si="622">IFERROR(ROUND(SUBTOTAL(9,CQ28:CQ107),0),0)</f>
        <v>1745000</v>
      </c>
      <c r="CR108" s="90">
        <f t="shared" ref="CR108" si="623">IFERROR(ROUND(SUBTOTAL(9,CR28:CR107),0),0)</f>
        <v>0</v>
      </c>
      <c r="CS108" s="90">
        <f t="shared" ref="CS108" si="624">IFERROR(ROUND(SUBTOTAL(9,CS28:CS107),0),0)</f>
        <v>1745000</v>
      </c>
      <c r="CT108" s="90">
        <f t="shared" ref="CT108" si="625">IFERROR(ROUND(SUBTOTAL(9,CT28:CT107),0),0)</f>
        <v>0</v>
      </c>
      <c r="CU108" s="90">
        <f t="shared" ref="CU108" si="626">IFERROR(ROUND(SUBTOTAL(9,CU28:CU107),0),0)</f>
        <v>1745000</v>
      </c>
      <c r="CV108" s="90">
        <f t="shared" ref="CV108" si="627">IFERROR(ROUND(SUBTOTAL(9,CV28:CV107),0),0)</f>
        <v>0</v>
      </c>
      <c r="CW108" s="90">
        <f t="shared" ref="CW108" si="628">IFERROR(ROUND(SUBTOTAL(9,CW28:CW107),0),0)</f>
        <v>1745000</v>
      </c>
      <c r="CX108" s="90">
        <f t="shared" ref="CX108" si="629">IFERROR(ROUND(SUBTOTAL(9,CX28:CX107),0),0)</f>
        <v>0</v>
      </c>
      <c r="CY108" s="90">
        <f t="shared" ref="CY108" si="630">IFERROR(ROUND(SUBTOTAL(9,CY28:CY107),0),0)</f>
        <v>1745000</v>
      </c>
      <c r="CZ108" s="90">
        <f t="shared" ref="CZ108" si="631">IFERROR(ROUND(SUBTOTAL(9,CZ28:CZ107),0),0)</f>
        <v>0</v>
      </c>
      <c r="DA108" s="90">
        <f t="shared" ref="DA108" si="632">IFERROR(ROUND(SUBTOTAL(9,DA28:DA107),0),0)</f>
        <v>1745000</v>
      </c>
      <c r="DB108" s="90">
        <f t="shared" ref="DB108" si="633">IFERROR(ROUND(SUBTOTAL(9,DB28:DB107),0),0)</f>
        <v>0</v>
      </c>
      <c r="DC108" s="90">
        <f t="shared" ref="DC108" si="634">IFERROR(ROUND(SUBTOTAL(9,DC28:DC107),0),0)</f>
        <v>1745000</v>
      </c>
      <c r="DD108" s="90">
        <f t="shared" ref="DD108" si="635">IFERROR(ROUND(SUBTOTAL(9,DD28:DD107),0),0)</f>
        <v>0</v>
      </c>
      <c r="DE108" s="90">
        <f t="shared" ref="DE108" si="636">IFERROR(ROUND(SUBTOTAL(9,DE28:DE107),0),0)</f>
        <v>1745000</v>
      </c>
      <c r="DF108" s="90">
        <f t="shared" ref="DF108" si="637">IFERROR(ROUND(SUBTOTAL(9,DF28:DF107),0),0)</f>
        <v>0</v>
      </c>
      <c r="DG108" s="90">
        <f t="shared" ref="DG108" si="638">IFERROR(ROUND(SUBTOTAL(9,DG28:DG107),0),0)</f>
        <v>1745000</v>
      </c>
      <c r="DH108" s="90">
        <f t="shared" ref="DH108" si="639">IFERROR(ROUND(SUBTOTAL(9,DH28:DH107),0),0)</f>
        <v>0</v>
      </c>
      <c r="DI108" s="90">
        <f t="shared" ref="DI108" si="640">IFERROR(ROUND(SUBTOTAL(9,DI28:DI107),0),0)</f>
        <v>1745000</v>
      </c>
      <c r="DJ108" s="90">
        <f t="shared" ref="DJ108" si="641">IFERROR(ROUND(SUBTOTAL(9,DJ28:DJ107),0),0)</f>
        <v>0</v>
      </c>
      <c r="DK108" s="90">
        <f t="shared" ref="DK108" si="642">IFERROR(ROUND(SUBTOTAL(9,DK28:DK107),0),0)</f>
        <v>1745000</v>
      </c>
      <c r="DL108" s="90">
        <f t="shared" ref="DL108" si="643">IFERROR(ROUND(SUBTOTAL(9,DL28:DL107),0),0)</f>
        <v>0</v>
      </c>
      <c r="DM108" s="90">
        <f t="shared" ref="DM108" si="644">IFERROR(ROUND(SUBTOTAL(9,DM28:DM107),0),0)</f>
        <v>1745000</v>
      </c>
      <c r="DN108" s="90">
        <f t="shared" ref="DN108" si="645">IFERROR(ROUND(SUBTOTAL(9,DN28:DN107),0),0)</f>
        <v>0</v>
      </c>
      <c r="DO108" s="90">
        <f t="shared" ref="DO108" si="646">IFERROR(ROUND(SUBTOTAL(9,DO28:DO107),0),0)</f>
        <v>1745000</v>
      </c>
      <c r="DP108" s="90">
        <f t="shared" ref="DP108" si="647">IFERROR(ROUND(SUBTOTAL(9,DP28:DP107),0),0)</f>
        <v>0</v>
      </c>
      <c r="DQ108" s="90">
        <f t="shared" ref="DQ108" si="648">IFERROR(ROUND(SUBTOTAL(9,DQ28:DQ107),0),0)</f>
        <v>0</v>
      </c>
      <c r="DR108" s="90">
        <f t="shared" ref="DR108" si="649">IFERROR(ROUND(SUBTOTAL(9,DR28:DR107),0),0)</f>
        <v>0</v>
      </c>
      <c r="DS108" s="90">
        <f t="shared" ref="DS108" si="650">IFERROR(ROUND(SUBTOTAL(9,DS28:DS107),0),0)</f>
        <v>0</v>
      </c>
      <c r="DT108" s="90">
        <f t="shared" ref="DT108" si="651">IFERROR(ROUND(SUBTOTAL(9,DT28:DT107),0),0)</f>
        <v>0</v>
      </c>
      <c r="DU108" s="90">
        <f t="shared" ref="DU108" si="652">IFERROR(ROUND(SUBTOTAL(9,DU28:DU107),0),0)</f>
        <v>27920000</v>
      </c>
      <c r="DV108" s="90">
        <f t="shared" ref="DV108" si="653">IFERROR(ROUND(SUBTOTAL(9,DV28:DV107),0),0)</f>
        <v>0</v>
      </c>
      <c r="DW108" s="90">
        <f t="shared" ref="DW108" si="654">IFERROR(ROUND(SUBTOTAL(9,DW28:DW107),0),0)</f>
        <v>0</v>
      </c>
      <c r="DX108" s="90">
        <f t="shared" ref="DX108" si="655">IFERROR(ROUND(SUBTOTAL(9,DX28:DX107),0),0)</f>
        <v>0</v>
      </c>
      <c r="DY108" s="196"/>
      <c r="EB108" s="175"/>
    </row>
    <row r="109" spans="1:152" x14ac:dyDescent="0.35">
      <c r="A109" s="122"/>
      <c r="B109" s="63"/>
      <c r="C109" s="120"/>
      <c r="D109" s="120"/>
      <c r="E109" s="120"/>
      <c r="F109" s="63"/>
      <c r="G109" s="63"/>
      <c r="H109" s="119"/>
      <c r="I109" s="103"/>
      <c r="J109" s="103"/>
      <c r="K109" s="103"/>
      <c r="L109" s="103"/>
      <c r="M109" s="103"/>
      <c r="N109" s="103"/>
      <c r="O109" s="103"/>
      <c r="P109" s="120"/>
      <c r="Q109" s="120"/>
      <c r="R109" s="120"/>
      <c r="S109" s="63"/>
      <c r="T109" s="63"/>
      <c r="U109" s="119"/>
      <c r="V109" s="103"/>
      <c r="W109" s="103"/>
      <c r="X109" s="103"/>
      <c r="Y109" s="103"/>
      <c r="Z109" s="103"/>
      <c r="AA109" s="103"/>
      <c r="AB109" s="103"/>
      <c r="AC109" s="120"/>
      <c r="AD109" s="120"/>
      <c r="AE109" s="120"/>
      <c r="AF109" s="63"/>
      <c r="AG109" s="63"/>
      <c r="AH109" s="119"/>
      <c r="AI109" s="103"/>
      <c r="AJ109" s="103"/>
      <c r="AK109" s="103"/>
      <c r="AL109" s="103"/>
      <c r="AM109" s="103"/>
      <c r="AN109" s="103"/>
      <c r="AO109" s="103"/>
      <c r="AP109" s="120"/>
      <c r="AQ109" s="120"/>
      <c r="AR109" s="120"/>
      <c r="AS109" s="63"/>
      <c r="AT109" s="63"/>
      <c r="AU109" s="119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63"/>
      <c r="BG109" s="63"/>
      <c r="BH109" s="119"/>
      <c r="BI109" s="103"/>
      <c r="BJ109" s="103"/>
      <c r="BK109" s="103"/>
      <c r="BL109" s="103"/>
      <c r="BM109" s="103"/>
      <c r="BN109" s="103"/>
      <c r="BO109" s="103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17"/>
      <c r="CG109" s="117"/>
      <c r="CH109" s="99"/>
      <c r="CI109" s="99"/>
      <c r="CJ109" s="118"/>
      <c r="CK109" s="103"/>
      <c r="CL109" s="103"/>
      <c r="CM109" s="103"/>
      <c r="CN109" s="103"/>
      <c r="CO109" s="103"/>
      <c r="CP109" s="103"/>
      <c r="CQ109" s="103"/>
      <c r="CR109" s="103"/>
      <c r="CS109" s="103"/>
      <c r="CT109" s="103"/>
      <c r="CU109" s="103"/>
      <c r="CV109" s="103"/>
      <c r="CW109" s="103"/>
      <c r="CX109" s="103"/>
      <c r="CY109" s="103"/>
      <c r="CZ109" s="103"/>
      <c r="DA109" s="103"/>
      <c r="DB109" s="103"/>
      <c r="DC109" s="103"/>
      <c r="DD109" s="103"/>
      <c r="DE109" s="103"/>
      <c r="DF109" s="103"/>
      <c r="DG109" s="103"/>
      <c r="DH109" s="103"/>
      <c r="DI109" s="103"/>
      <c r="DJ109" s="103"/>
      <c r="DK109" s="103"/>
      <c r="DL109" s="103"/>
      <c r="DM109" s="103"/>
      <c r="DN109" s="103"/>
      <c r="DO109" s="103"/>
      <c r="DP109" s="103"/>
      <c r="DQ109" s="103"/>
      <c r="DR109" s="103"/>
      <c r="DS109" s="103"/>
      <c r="DT109" s="103"/>
      <c r="DU109" s="103"/>
      <c r="DV109" s="103"/>
      <c r="DW109" s="103"/>
      <c r="DX109" s="103"/>
      <c r="DY109" s="160"/>
      <c r="DZ109" s="113"/>
      <c r="EA109" s="113"/>
      <c r="EB109" s="175"/>
      <c r="EC109" s="113"/>
      <c r="ED109" s="113"/>
      <c r="EE109" s="113"/>
      <c r="EF109" s="113"/>
      <c r="EG109" s="113"/>
      <c r="EH109" s="113"/>
      <c r="EI109" s="113"/>
      <c r="EJ109" s="113"/>
      <c r="EK109" s="113"/>
      <c r="EL109" s="113"/>
      <c r="EM109" s="113"/>
      <c r="EN109" s="113"/>
      <c r="EO109" s="113"/>
      <c r="EP109" s="113"/>
      <c r="EQ109" s="113"/>
      <c r="ER109" s="113"/>
      <c r="ES109" s="113"/>
      <c r="ET109" s="113"/>
      <c r="EU109" s="113"/>
      <c r="EV109" s="113"/>
    </row>
    <row r="110" spans="1:152" s="113" customFormat="1" x14ac:dyDescent="0.35">
      <c r="A110" s="87" t="s">
        <v>56</v>
      </c>
      <c r="B110" s="88" t="s">
        <v>57</v>
      </c>
      <c r="C110" s="89"/>
      <c r="D110" s="90"/>
      <c r="E110" s="91"/>
      <c r="F110" s="92">
        <f>IFERROR(I110/H110,0)</f>
        <v>0</v>
      </c>
      <c r="G110" s="92">
        <f>IFERROR(J110/H110,0)</f>
        <v>0</v>
      </c>
      <c r="H110" s="90"/>
      <c r="I110" s="90"/>
      <c r="J110" s="90"/>
      <c r="K110" s="90"/>
      <c r="L110" s="90"/>
      <c r="M110" s="90"/>
      <c r="N110" s="90"/>
      <c r="O110" s="90"/>
      <c r="P110" s="89"/>
      <c r="Q110" s="90"/>
      <c r="R110" s="91"/>
      <c r="S110" s="92">
        <f>IFERROR(V110/U110,0)</f>
        <v>0</v>
      </c>
      <c r="T110" s="92">
        <f>IFERROR(W110/U110,0)</f>
        <v>0</v>
      </c>
      <c r="U110" s="90"/>
      <c r="V110" s="90"/>
      <c r="W110" s="90"/>
      <c r="X110" s="90"/>
      <c r="Y110" s="90"/>
      <c r="Z110" s="90"/>
      <c r="AA110" s="90"/>
      <c r="AB110" s="90"/>
      <c r="AC110" s="89"/>
      <c r="AD110" s="90"/>
      <c r="AE110" s="91"/>
      <c r="AF110" s="92">
        <f>IFERROR(AI110/AH110,0)</f>
        <v>0</v>
      </c>
      <c r="AG110" s="92">
        <f>IFERROR(AJ110/AH110,0)</f>
        <v>0</v>
      </c>
      <c r="AH110" s="90"/>
      <c r="AI110" s="90"/>
      <c r="AJ110" s="90"/>
      <c r="AK110" s="90"/>
      <c r="AL110" s="90"/>
      <c r="AM110" s="90"/>
      <c r="AN110" s="90"/>
      <c r="AO110" s="90"/>
      <c r="AP110" s="89"/>
      <c r="AQ110" s="90"/>
      <c r="AR110" s="91"/>
      <c r="AS110" s="92">
        <f>IFERROR(AV110/AU110,0)</f>
        <v>0</v>
      </c>
      <c r="AT110" s="92">
        <f>IFERROR(AW110/AU110,0)</f>
        <v>0</v>
      </c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1"/>
      <c r="BF110" s="92">
        <f>IFERROR(BI110/BH110,0)</f>
        <v>0</v>
      </c>
      <c r="BG110" s="92">
        <f>IFERROR(BJ110/BH110,0)</f>
        <v>0</v>
      </c>
      <c r="BH110" s="90"/>
      <c r="BI110" s="90"/>
      <c r="BJ110" s="90"/>
      <c r="BK110" s="90"/>
      <c r="BL110" s="90"/>
      <c r="BM110" s="90"/>
      <c r="BN110" s="90"/>
      <c r="BO110" s="90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17"/>
      <c r="CG110" s="117"/>
      <c r="CH110" s="99"/>
      <c r="CI110" s="99"/>
      <c r="CJ110" s="118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  <c r="DE110" s="90"/>
      <c r="DF110" s="90"/>
      <c r="DG110" s="90"/>
      <c r="DH110" s="90"/>
      <c r="DI110" s="90"/>
      <c r="DJ110" s="90"/>
      <c r="DK110" s="90"/>
      <c r="DL110" s="90"/>
      <c r="DM110" s="90"/>
      <c r="DN110" s="90"/>
      <c r="DO110" s="90"/>
      <c r="DP110" s="90"/>
      <c r="DQ110" s="90"/>
      <c r="DR110" s="90"/>
      <c r="DS110" s="90"/>
      <c r="DT110" s="90"/>
      <c r="DU110" s="90"/>
      <c r="DV110" s="90"/>
      <c r="DW110" s="90"/>
      <c r="DX110" s="90"/>
      <c r="DY110" s="196"/>
      <c r="EB110" s="175"/>
    </row>
    <row r="111" spans="1:152" x14ac:dyDescent="0.35">
      <c r="A111" s="122"/>
      <c r="B111" s="63"/>
      <c r="C111" s="120"/>
      <c r="D111" s="120"/>
      <c r="E111" s="120"/>
      <c r="F111" s="63"/>
      <c r="G111" s="63"/>
      <c r="H111" s="119"/>
      <c r="I111" s="103"/>
      <c r="J111" s="103"/>
      <c r="K111" s="103"/>
      <c r="L111" s="103"/>
      <c r="M111" s="103"/>
      <c r="N111" s="103"/>
      <c r="O111" s="103"/>
      <c r="P111" s="120"/>
      <c r="Q111" s="120"/>
      <c r="R111" s="120"/>
      <c r="S111" s="63"/>
      <c r="T111" s="63"/>
      <c r="U111" s="119"/>
      <c r="V111" s="103"/>
      <c r="W111" s="103"/>
      <c r="X111" s="103"/>
      <c r="Y111" s="103"/>
      <c r="Z111" s="103"/>
      <c r="AA111" s="103"/>
      <c r="AB111" s="103"/>
      <c r="AC111" s="120"/>
      <c r="AD111" s="120"/>
      <c r="AE111" s="120"/>
      <c r="AF111" s="63"/>
      <c r="AG111" s="63"/>
      <c r="AH111" s="119"/>
      <c r="AI111" s="103"/>
      <c r="AJ111" s="103"/>
      <c r="AK111" s="103"/>
      <c r="AL111" s="103"/>
      <c r="AM111" s="103"/>
      <c r="AN111" s="103"/>
      <c r="AO111" s="103"/>
      <c r="AP111" s="120"/>
      <c r="AQ111" s="120"/>
      <c r="AR111" s="120"/>
      <c r="AS111" s="63"/>
      <c r="AT111" s="63"/>
      <c r="AU111" s="119"/>
      <c r="AV111" s="103"/>
      <c r="AW111" s="103"/>
      <c r="AX111" s="103"/>
      <c r="AY111" s="103"/>
      <c r="AZ111" s="103"/>
      <c r="BA111" s="103"/>
      <c r="BB111" s="103"/>
      <c r="BC111" s="103"/>
      <c r="BD111" s="120"/>
      <c r="BE111" s="120"/>
      <c r="BF111" s="63"/>
      <c r="BG111" s="63"/>
      <c r="BH111" s="119"/>
      <c r="BI111" s="103"/>
      <c r="BJ111" s="103"/>
      <c r="BK111" s="103"/>
      <c r="BL111" s="103"/>
      <c r="BM111" s="103"/>
      <c r="BN111" s="103"/>
      <c r="BO111" s="103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17"/>
      <c r="CG111" s="117"/>
      <c r="CH111" s="99"/>
      <c r="CI111" s="99"/>
      <c r="CJ111" s="118"/>
      <c r="CK111" s="103"/>
      <c r="CL111" s="103"/>
      <c r="CM111" s="103"/>
      <c r="CN111" s="103"/>
      <c r="CO111" s="103"/>
      <c r="CP111" s="103"/>
      <c r="CQ111" s="103"/>
      <c r="CR111" s="103"/>
      <c r="CS111" s="103"/>
      <c r="CT111" s="103"/>
      <c r="CU111" s="103"/>
      <c r="CV111" s="103"/>
      <c r="CW111" s="103"/>
      <c r="CX111" s="103"/>
      <c r="CY111" s="103"/>
      <c r="CZ111" s="103"/>
      <c r="DA111" s="103"/>
      <c r="DB111" s="103"/>
      <c r="DC111" s="103"/>
      <c r="DD111" s="103"/>
      <c r="DE111" s="103"/>
      <c r="DF111" s="103"/>
      <c r="DG111" s="103"/>
      <c r="DH111" s="103"/>
      <c r="DI111" s="103"/>
      <c r="DJ111" s="103"/>
      <c r="DK111" s="103"/>
      <c r="DL111" s="103"/>
      <c r="DM111" s="103"/>
      <c r="DN111" s="103"/>
      <c r="DO111" s="103"/>
      <c r="DP111" s="103"/>
      <c r="DQ111" s="103"/>
      <c r="DR111" s="103"/>
      <c r="DS111" s="103"/>
      <c r="DT111" s="103"/>
      <c r="DU111" s="103"/>
      <c r="DV111" s="103"/>
      <c r="DW111" s="103"/>
      <c r="DX111" s="103"/>
      <c r="DY111" s="160"/>
      <c r="EB111" s="175"/>
    </row>
    <row r="112" spans="1:152" s="113" customFormat="1" x14ac:dyDescent="0.35">
      <c r="A112" s="87" t="s">
        <v>58</v>
      </c>
      <c r="B112" s="88" t="s">
        <v>235</v>
      </c>
      <c r="C112" s="89"/>
      <c r="D112" s="90"/>
      <c r="E112" s="91"/>
      <c r="F112" s="92">
        <f>IFERROR(I112/H112,0)</f>
        <v>0</v>
      </c>
      <c r="G112" s="92">
        <f>IFERROR(J112/H112,0)</f>
        <v>0</v>
      </c>
      <c r="H112" s="90">
        <f>IFERROR(ROUND(SUBTOTAL(9,H28:H111),0),0)</f>
        <v>0</v>
      </c>
      <c r="I112" s="90">
        <f>IFERROR(ROUND(SUBTOTAL(9,I28:I111),0),0)</f>
        <v>0</v>
      </c>
      <c r="J112" s="90">
        <f t="shared" ref="J112:O112" si="656">IFERROR(ROUND(SUBTOTAL(9,J28:J111),0),0)</f>
        <v>0</v>
      </c>
      <c r="K112" s="90"/>
      <c r="L112" s="90">
        <f t="shared" si="656"/>
        <v>0</v>
      </c>
      <c r="M112" s="90">
        <f t="shared" si="656"/>
        <v>0</v>
      </c>
      <c r="N112" s="90">
        <f t="shared" si="656"/>
        <v>0</v>
      </c>
      <c r="O112" s="90">
        <f t="shared" si="656"/>
        <v>0</v>
      </c>
      <c r="P112" s="89"/>
      <c r="Q112" s="90"/>
      <c r="R112" s="91"/>
      <c r="S112" s="92">
        <f>IFERROR(V112/U112,0)</f>
        <v>1</v>
      </c>
      <c r="T112" s="92">
        <f>IFERROR(W112/U112,0)</f>
        <v>0</v>
      </c>
      <c r="U112" s="90">
        <f>IFERROR(ROUND(SUBTOTAL(9,U28:U111),0),0)</f>
        <v>13960000</v>
      </c>
      <c r="V112" s="90">
        <f>IFERROR(ROUND(SUBTOTAL(9,V28:V111),0),0)</f>
        <v>13960000</v>
      </c>
      <c r="W112" s="90">
        <f t="shared" ref="W112" si="657">IFERROR(ROUND(SUBTOTAL(9,W28:W111),0),0)</f>
        <v>0</v>
      </c>
      <c r="X112" s="90"/>
      <c r="Y112" s="90">
        <f t="shared" ref="Y112" si="658">IFERROR(ROUND(SUBTOTAL(9,Y28:Y111),0),0)</f>
        <v>0</v>
      </c>
      <c r="Z112" s="90">
        <f t="shared" ref="Z112" si="659">IFERROR(ROUND(SUBTOTAL(9,Z28:Z111),0),0)</f>
        <v>0</v>
      </c>
      <c r="AA112" s="90">
        <f t="shared" ref="AA112" si="660">IFERROR(ROUND(SUBTOTAL(9,AA28:AA111),0),0)</f>
        <v>0</v>
      </c>
      <c r="AB112" s="90">
        <f t="shared" ref="AB112" si="661">IFERROR(ROUND(SUBTOTAL(9,AB28:AB111),0),0)</f>
        <v>0</v>
      </c>
      <c r="AC112" s="89"/>
      <c r="AD112" s="90"/>
      <c r="AE112" s="91"/>
      <c r="AF112" s="92">
        <f>IFERROR(AI112/AH112,0)</f>
        <v>1</v>
      </c>
      <c r="AG112" s="92">
        <f>IFERROR(AJ112/AH112,0)</f>
        <v>0</v>
      </c>
      <c r="AH112" s="90">
        <f>IFERROR(ROUND(SUBTOTAL(9,AH28:AH111),0),0)</f>
        <v>6980000</v>
      </c>
      <c r="AI112" s="90">
        <f>IFERROR(ROUND(SUBTOTAL(9,AI28:AI111),0),0)</f>
        <v>6980000</v>
      </c>
      <c r="AJ112" s="90">
        <f t="shared" ref="AJ112" si="662">IFERROR(ROUND(SUBTOTAL(9,AJ28:AJ111),0),0)</f>
        <v>0</v>
      </c>
      <c r="AK112" s="90"/>
      <c r="AL112" s="90">
        <f t="shared" ref="AL112" si="663">IFERROR(ROUND(SUBTOTAL(9,AL28:AL111),0),0)</f>
        <v>0</v>
      </c>
      <c r="AM112" s="90">
        <f t="shared" ref="AM112" si="664">IFERROR(ROUND(SUBTOTAL(9,AM28:AM111),0),0)</f>
        <v>0</v>
      </c>
      <c r="AN112" s="90">
        <f t="shared" ref="AN112" si="665">IFERROR(ROUND(SUBTOTAL(9,AN28:AN111),0),0)</f>
        <v>0</v>
      </c>
      <c r="AO112" s="90">
        <f t="shared" ref="AO112" si="666">IFERROR(ROUND(SUBTOTAL(9,AO28:AO111),0),0)</f>
        <v>0</v>
      </c>
      <c r="AP112" s="89"/>
      <c r="AQ112" s="90"/>
      <c r="AR112" s="91"/>
      <c r="AS112" s="92">
        <f>IFERROR(AV112/AU112,0)</f>
        <v>1</v>
      </c>
      <c r="AT112" s="92">
        <f>IFERROR(AW112/AU112,0)</f>
        <v>0</v>
      </c>
      <c r="AU112" s="90">
        <f>IFERROR(ROUND(SUBTOTAL(9,AU28:AU111),0),0)</f>
        <v>6980000</v>
      </c>
      <c r="AV112" s="90">
        <f>IFERROR(ROUND(SUBTOTAL(9,AV28:AV111),0),0)</f>
        <v>6980000</v>
      </c>
      <c r="AW112" s="90">
        <f t="shared" ref="AW112" si="667">IFERROR(ROUND(SUBTOTAL(9,AW28:AW111),0),0)</f>
        <v>0</v>
      </c>
      <c r="AX112" s="90"/>
      <c r="AY112" s="90">
        <f t="shared" ref="AY112" si="668">IFERROR(ROUND(SUBTOTAL(9,AY28:AY111),0),0)</f>
        <v>0</v>
      </c>
      <c r="AZ112" s="90">
        <f t="shared" ref="AZ112" si="669">IFERROR(ROUND(SUBTOTAL(9,AZ28:AZ111),0),0)</f>
        <v>0</v>
      </c>
      <c r="BA112" s="90">
        <f t="shared" ref="BA112" si="670">IFERROR(ROUND(SUBTOTAL(9,BA28:BA111),0),0)</f>
        <v>0</v>
      </c>
      <c r="BB112" s="90">
        <f t="shared" ref="BB112" si="671">IFERROR(ROUND(SUBTOTAL(9,BB28:BB111),0),0)</f>
        <v>0</v>
      </c>
      <c r="BC112" s="90"/>
      <c r="BD112" s="90"/>
      <c r="BE112" s="91"/>
      <c r="BF112" s="92">
        <f>IFERROR(BI112/BH112,0)</f>
        <v>1</v>
      </c>
      <c r="BG112" s="92">
        <f>IFERROR(BJ112/BH112,0)</f>
        <v>0</v>
      </c>
      <c r="BH112" s="90">
        <f>IFERROR(ROUND(SUBTOTAL(9,BH28:BH111),0),0)</f>
        <v>27920000</v>
      </c>
      <c r="BI112" s="90">
        <f>IFERROR(ROUND(SUBTOTAL(9,BI28:BI111),0),0)</f>
        <v>27920000</v>
      </c>
      <c r="BJ112" s="90">
        <f t="shared" ref="BJ112" si="672">IFERROR(ROUND(SUBTOTAL(9,BJ28:BJ111),0),0)</f>
        <v>0</v>
      </c>
      <c r="BK112" s="90"/>
      <c r="BL112" s="90">
        <f t="shared" ref="BL112" si="673">IFERROR(ROUND(SUBTOTAL(9,BL28:BL111),0),0)</f>
        <v>0</v>
      </c>
      <c r="BM112" s="90">
        <f t="shared" ref="BM112" si="674">IFERROR(ROUND(SUBTOTAL(9,BM28:BM111),0),0)</f>
        <v>0</v>
      </c>
      <c r="BN112" s="90">
        <f t="shared" ref="BN112" si="675">IFERROR(ROUND(SUBTOTAL(9,BN28:BN111),0),0)</f>
        <v>0</v>
      </c>
      <c r="BO112" s="90">
        <f t="shared" ref="BO112" si="676">IFERROR(ROUND(SUBTOTAL(9,BO28:BO111),0),0)</f>
        <v>0</v>
      </c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17"/>
      <c r="CG112" s="117"/>
      <c r="CH112" s="99"/>
      <c r="CI112" s="99"/>
      <c r="CJ112" s="118"/>
      <c r="CK112" s="90">
        <f t="shared" ref="CK112" si="677">IFERROR(ROUND(SUBTOTAL(9,CK28:CK111),0),0)</f>
        <v>1745000</v>
      </c>
      <c r="CL112" s="90">
        <f t="shared" ref="CL112" si="678">IFERROR(ROUND(SUBTOTAL(9,CL28:CL111),0),0)</f>
        <v>0</v>
      </c>
      <c r="CM112" s="90">
        <f t="shared" ref="CM112" si="679">IFERROR(ROUND(SUBTOTAL(9,CM28:CM111),0),0)</f>
        <v>1745000</v>
      </c>
      <c r="CN112" s="90">
        <f t="shared" ref="CN112" si="680">IFERROR(ROUND(SUBTOTAL(9,CN28:CN111),0),0)</f>
        <v>0</v>
      </c>
      <c r="CO112" s="90">
        <f t="shared" ref="CO112" si="681">IFERROR(ROUND(SUBTOTAL(9,CO28:CO111),0),0)</f>
        <v>1745000</v>
      </c>
      <c r="CP112" s="90">
        <f t="shared" ref="CP112" si="682">IFERROR(ROUND(SUBTOTAL(9,CP28:CP111),0),0)</f>
        <v>0</v>
      </c>
      <c r="CQ112" s="90">
        <f t="shared" ref="CQ112" si="683">IFERROR(ROUND(SUBTOTAL(9,CQ28:CQ111),0),0)</f>
        <v>1745000</v>
      </c>
      <c r="CR112" s="90">
        <f t="shared" ref="CR112" si="684">IFERROR(ROUND(SUBTOTAL(9,CR28:CR111),0),0)</f>
        <v>0</v>
      </c>
      <c r="CS112" s="90">
        <f t="shared" ref="CS112" si="685">IFERROR(ROUND(SUBTOTAL(9,CS28:CS111),0),0)</f>
        <v>1745000</v>
      </c>
      <c r="CT112" s="90">
        <f t="shared" ref="CT112" si="686">IFERROR(ROUND(SUBTOTAL(9,CT28:CT111),0),0)</f>
        <v>0</v>
      </c>
      <c r="CU112" s="90">
        <f t="shared" ref="CU112" si="687">IFERROR(ROUND(SUBTOTAL(9,CU28:CU111),0),0)</f>
        <v>1745000</v>
      </c>
      <c r="CV112" s="90">
        <f t="shared" ref="CV112" si="688">IFERROR(ROUND(SUBTOTAL(9,CV28:CV111),0),0)</f>
        <v>0</v>
      </c>
      <c r="CW112" s="90">
        <f t="shared" ref="CW112" si="689">IFERROR(ROUND(SUBTOTAL(9,CW28:CW111),0),0)</f>
        <v>1745000</v>
      </c>
      <c r="CX112" s="90">
        <f t="shared" ref="CX112" si="690">IFERROR(ROUND(SUBTOTAL(9,CX28:CX111),0),0)</f>
        <v>0</v>
      </c>
      <c r="CY112" s="90">
        <f t="shared" ref="CY112" si="691">IFERROR(ROUND(SUBTOTAL(9,CY28:CY111),0),0)</f>
        <v>1745000</v>
      </c>
      <c r="CZ112" s="90">
        <f t="shared" ref="CZ112" si="692">IFERROR(ROUND(SUBTOTAL(9,CZ28:CZ111),0),0)</f>
        <v>0</v>
      </c>
      <c r="DA112" s="90">
        <f t="shared" ref="DA112" si="693">IFERROR(ROUND(SUBTOTAL(9,DA28:DA111),0),0)</f>
        <v>1745000</v>
      </c>
      <c r="DB112" s="90">
        <f t="shared" ref="DB112" si="694">IFERROR(ROUND(SUBTOTAL(9,DB28:DB111),0),0)</f>
        <v>0</v>
      </c>
      <c r="DC112" s="90">
        <f t="shared" ref="DC112" si="695">IFERROR(ROUND(SUBTOTAL(9,DC28:DC111),0),0)</f>
        <v>1745000</v>
      </c>
      <c r="DD112" s="90">
        <f t="shared" ref="DD112" si="696">IFERROR(ROUND(SUBTOTAL(9,DD28:DD111),0),0)</f>
        <v>0</v>
      </c>
      <c r="DE112" s="90">
        <f t="shared" ref="DE112" si="697">IFERROR(ROUND(SUBTOTAL(9,DE28:DE111),0),0)</f>
        <v>1745000</v>
      </c>
      <c r="DF112" s="90">
        <f t="shared" ref="DF112" si="698">IFERROR(ROUND(SUBTOTAL(9,DF28:DF111),0),0)</f>
        <v>0</v>
      </c>
      <c r="DG112" s="90">
        <f t="shared" ref="DG112" si="699">IFERROR(ROUND(SUBTOTAL(9,DG28:DG111),0),0)</f>
        <v>1745000</v>
      </c>
      <c r="DH112" s="90">
        <f t="shared" ref="DH112" si="700">IFERROR(ROUND(SUBTOTAL(9,DH28:DH111),0),0)</f>
        <v>0</v>
      </c>
      <c r="DI112" s="90">
        <f t="shared" ref="DI112" si="701">IFERROR(ROUND(SUBTOTAL(9,DI28:DI111),0),0)</f>
        <v>1745000</v>
      </c>
      <c r="DJ112" s="90">
        <f t="shared" ref="DJ112" si="702">IFERROR(ROUND(SUBTOTAL(9,DJ28:DJ111),0),0)</f>
        <v>0</v>
      </c>
      <c r="DK112" s="90">
        <f t="shared" ref="DK112" si="703">IFERROR(ROUND(SUBTOTAL(9,DK28:DK111),0),0)</f>
        <v>1745000</v>
      </c>
      <c r="DL112" s="90">
        <f t="shared" ref="DL112" si="704">IFERROR(ROUND(SUBTOTAL(9,DL28:DL111),0),0)</f>
        <v>0</v>
      </c>
      <c r="DM112" s="90">
        <f t="shared" ref="DM112" si="705">IFERROR(ROUND(SUBTOTAL(9,DM28:DM111),0),0)</f>
        <v>1745000</v>
      </c>
      <c r="DN112" s="90">
        <f t="shared" ref="DN112" si="706">IFERROR(ROUND(SUBTOTAL(9,DN28:DN111),0),0)</f>
        <v>0</v>
      </c>
      <c r="DO112" s="90">
        <f t="shared" ref="DO112" si="707">IFERROR(ROUND(SUBTOTAL(9,DO28:DO111),0),0)</f>
        <v>1745000</v>
      </c>
      <c r="DP112" s="90">
        <f t="shared" ref="DP112" si="708">IFERROR(ROUND(SUBTOTAL(9,DP28:DP111),0),0)</f>
        <v>0</v>
      </c>
      <c r="DQ112" s="90">
        <f t="shared" ref="DQ112" si="709">IFERROR(ROUND(SUBTOTAL(9,DQ28:DQ111),0),0)</f>
        <v>0</v>
      </c>
      <c r="DR112" s="90">
        <f t="shared" ref="DR112" si="710">IFERROR(ROUND(SUBTOTAL(9,DR28:DR111),0),0)</f>
        <v>0</v>
      </c>
      <c r="DS112" s="90">
        <f t="shared" ref="DS112" si="711">IFERROR(ROUND(SUBTOTAL(9,DS28:DS111),0),0)</f>
        <v>0</v>
      </c>
      <c r="DT112" s="90">
        <f t="shared" ref="DT112" si="712">IFERROR(ROUND(SUBTOTAL(9,DT28:DT111),0),0)</f>
        <v>0</v>
      </c>
      <c r="DU112" s="90">
        <f t="shared" ref="DU112" si="713">IFERROR(ROUND(SUBTOTAL(9,DU28:DU111),0),0)</f>
        <v>27920000</v>
      </c>
      <c r="DV112" s="90">
        <f t="shared" ref="DV112" si="714">IFERROR(ROUND(SUBTOTAL(9,DV28:DV111),0),0)</f>
        <v>0</v>
      </c>
      <c r="DW112" s="90">
        <f t="shared" ref="DW112" si="715">IFERROR(ROUND(SUBTOTAL(9,DW28:DW111),0),0)</f>
        <v>0</v>
      </c>
      <c r="DX112" s="90">
        <f t="shared" ref="DX112" si="716">IFERROR(ROUND(SUBTOTAL(9,DX28:DX111),0),0)</f>
        <v>0</v>
      </c>
      <c r="DY112" s="196"/>
      <c r="EB112" s="175"/>
    </row>
    <row r="113" spans="1:132" x14ac:dyDescent="0.35">
      <c r="A113" s="122"/>
      <c r="B113" s="63"/>
      <c r="C113" s="120"/>
      <c r="D113" s="120"/>
      <c r="E113" s="120"/>
      <c r="F113" s="63"/>
      <c r="G113" s="63"/>
      <c r="H113" s="119"/>
      <c r="I113" s="103"/>
      <c r="J113" s="103"/>
      <c r="K113" s="103"/>
      <c r="L113" s="103"/>
      <c r="M113" s="103"/>
      <c r="N113" s="103"/>
      <c r="O113" s="103"/>
      <c r="P113" s="120"/>
      <c r="Q113" s="120"/>
      <c r="R113" s="120"/>
      <c r="S113" s="63"/>
      <c r="T113" s="63"/>
      <c r="U113" s="119"/>
      <c r="V113" s="103"/>
      <c r="W113" s="103"/>
      <c r="X113" s="103"/>
      <c r="Y113" s="103"/>
      <c r="Z113" s="103"/>
      <c r="AA113" s="103"/>
      <c r="AB113" s="103"/>
      <c r="AC113" s="120"/>
      <c r="AD113" s="120"/>
      <c r="AE113" s="120"/>
      <c r="AF113" s="63"/>
      <c r="AG113" s="63"/>
      <c r="AH113" s="119"/>
      <c r="AI113" s="103"/>
      <c r="AJ113" s="103"/>
      <c r="AK113" s="103"/>
      <c r="AL113" s="103"/>
      <c r="AM113" s="103"/>
      <c r="AN113" s="103"/>
      <c r="AO113" s="103"/>
      <c r="AP113" s="120"/>
      <c r="AQ113" s="120"/>
      <c r="AR113" s="120"/>
      <c r="AS113" s="63"/>
      <c r="AT113" s="63"/>
      <c r="AU113" s="119"/>
      <c r="AV113" s="103"/>
      <c r="AW113" s="103"/>
      <c r="AX113" s="103"/>
      <c r="AY113" s="103"/>
      <c r="AZ113" s="103"/>
      <c r="BA113" s="103"/>
      <c r="BB113" s="103"/>
      <c r="BC113" s="103"/>
      <c r="BD113" s="120"/>
      <c r="BE113" s="120"/>
      <c r="BF113" s="63"/>
      <c r="BG113" s="63"/>
      <c r="BH113" s="119"/>
      <c r="BI113" s="103"/>
      <c r="BJ113" s="103"/>
      <c r="BK113" s="103"/>
      <c r="BL113" s="103"/>
      <c r="BM113" s="103"/>
      <c r="BN113" s="103"/>
      <c r="BO113" s="103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17"/>
      <c r="CG113" s="117"/>
      <c r="CH113" s="99"/>
      <c r="CI113" s="99"/>
      <c r="CJ113" s="118"/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3"/>
      <c r="CZ113" s="103"/>
      <c r="DA113" s="103"/>
      <c r="DB113" s="103"/>
      <c r="DC113" s="103"/>
      <c r="DD113" s="103"/>
      <c r="DE113" s="103"/>
      <c r="DF113" s="103"/>
      <c r="DG113" s="103"/>
      <c r="DH113" s="103"/>
      <c r="DI113" s="103"/>
      <c r="DJ113" s="103"/>
      <c r="DK113" s="103"/>
      <c r="DL113" s="103"/>
      <c r="DM113" s="103"/>
      <c r="DN113" s="103"/>
      <c r="DO113" s="103"/>
      <c r="DP113" s="103"/>
      <c r="DQ113" s="103"/>
      <c r="DR113" s="103"/>
      <c r="DS113" s="103"/>
      <c r="DT113" s="103"/>
      <c r="DU113" s="103"/>
      <c r="DV113" s="103"/>
      <c r="DW113" s="103"/>
      <c r="DX113" s="103"/>
      <c r="DY113" s="160"/>
      <c r="EB113" s="175"/>
    </row>
    <row r="114" spans="1:132" s="113" customFormat="1" x14ac:dyDescent="0.35">
      <c r="A114" s="87" t="s">
        <v>60</v>
      </c>
      <c r="B114" s="88" t="s">
        <v>236</v>
      </c>
      <c r="C114" s="89"/>
      <c r="D114" s="91" t="s">
        <v>237</v>
      </c>
      <c r="E114" s="91"/>
      <c r="F114" s="92">
        <f>IFERROR(I114/H114,0)</f>
        <v>0</v>
      </c>
      <c r="G114" s="92">
        <f>IFERROR(J114/H114,0)</f>
        <v>0</v>
      </c>
      <c r="H114" s="90">
        <f>IFERROR(ROUND(H112/$E$114,0),0)</f>
        <v>0</v>
      </c>
      <c r="I114" s="90">
        <f>IFERROR(ROUND(I112/$E$114,0),0)</f>
        <v>0</v>
      </c>
      <c r="J114" s="90">
        <f t="shared" ref="J114:O114" si="717">IFERROR(ROUND(J112/$E$114,0),0)</f>
        <v>0</v>
      </c>
      <c r="K114" s="90"/>
      <c r="L114" s="90">
        <f t="shared" si="717"/>
        <v>0</v>
      </c>
      <c r="M114" s="90">
        <f t="shared" si="717"/>
        <v>0</v>
      </c>
      <c r="N114" s="90">
        <f t="shared" si="717"/>
        <v>0</v>
      </c>
      <c r="O114" s="90">
        <f t="shared" si="717"/>
        <v>0</v>
      </c>
      <c r="P114" s="89"/>
      <c r="Q114" s="91" t="s">
        <v>237</v>
      </c>
      <c r="R114" s="91">
        <v>84.401399999999995</v>
      </c>
      <c r="S114" s="92">
        <f>IFERROR(V114/U114,0)</f>
        <v>1</v>
      </c>
      <c r="T114" s="92">
        <f>IFERROR(W114/U114,0)</f>
        <v>0</v>
      </c>
      <c r="U114" s="90">
        <f>IFERROR(ROUND(U112/$R$114,0),0)</f>
        <v>165400</v>
      </c>
      <c r="V114" s="90">
        <f t="shared" ref="V114:AB114" si="718">IFERROR(ROUND(V112/$R$114,0),0)</f>
        <v>165400</v>
      </c>
      <c r="W114" s="90">
        <f t="shared" si="718"/>
        <v>0</v>
      </c>
      <c r="X114" s="90"/>
      <c r="Y114" s="90">
        <f t="shared" si="718"/>
        <v>0</v>
      </c>
      <c r="Z114" s="90">
        <f t="shared" si="718"/>
        <v>0</v>
      </c>
      <c r="AA114" s="90">
        <f t="shared" si="718"/>
        <v>0</v>
      </c>
      <c r="AB114" s="90">
        <f t="shared" si="718"/>
        <v>0</v>
      </c>
      <c r="AC114" s="89"/>
      <c r="AD114" s="91" t="s">
        <v>237</v>
      </c>
      <c r="AE114" s="91">
        <v>84.401399999999995</v>
      </c>
      <c r="AF114" s="92">
        <f>IFERROR(AI114/AH114,0)</f>
        <v>1</v>
      </c>
      <c r="AG114" s="92">
        <f>IFERROR(AJ114/AH114,0)</f>
        <v>0</v>
      </c>
      <c r="AH114" s="90">
        <f>IFERROR(ROUND(AH112/$AE$114,0),0)</f>
        <v>82700</v>
      </c>
      <c r="AI114" s="90">
        <f t="shared" ref="AI114:AO114" si="719">IFERROR(ROUND(AI112/$AE$114,0),0)</f>
        <v>82700</v>
      </c>
      <c r="AJ114" s="90">
        <f t="shared" si="719"/>
        <v>0</v>
      </c>
      <c r="AK114" s="90"/>
      <c r="AL114" s="90">
        <f t="shared" si="719"/>
        <v>0</v>
      </c>
      <c r="AM114" s="90">
        <f t="shared" si="719"/>
        <v>0</v>
      </c>
      <c r="AN114" s="90">
        <f t="shared" si="719"/>
        <v>0</v>
      </c>
      <c r="AO114" s="90">
        <f t="shared" si="719"/>
        <v>0</v>
      </c>
      <c r="AP114" s="89"/>
      <c r="AQ114" s="91" t="s">
        <v>237</v>
      </c>
      <c r="AR114" s="91">
        <v>84.401399999999995</v>
      </c>
      <c r="AS114" s="92">
        <f>IFERROR(AV114/AU114,0)</f>
        <v>1</v>
      </c>
      <c r="AT114" s="92">
        <f>IFERROR(AW114/AU114,0)</f>
        <v>0</v>
      </c>
      <c r="AU114" s="90">
        <f>IFERROR(ROUND(AU112/$AR$114,0),0)</f>
        <v>82700</v>
      </c>
      <c r="AV114" s="90">
        <f t="shared" ref="AV114:BB114" si="720">IFERROR(ROUND(AV112/$AR$114,0),0)</f>
        <v>82700</v>
      </c>
      <c r="AW114" s="90">
        <f t="shared" si="720"/>
        <v>0</v>
      </c>
      <c r="AX114" s="90"/>
      <c r="AY114" s="90">
        <f t="shared" si="720"/>
        <v>0</v>
      </c>
      <c r="AZ114" s="90">
        <f t="shared" si="720"/>
        <v>0</v>
      </c>
      <c r="BA114" s="90">
        <f t="shared" si="720"/>
        <v>0</v>
      </c>
      <c r="BB114" s="90">
        <f t="shared" si="720"/>
        <v>0</v>
      </c>
      <c r="BC114" s="90"/>
      <c r="BD114" s="91" t="s">
        <v>237</v>
      </c>
      <c r="BE114" s="91">
        <f>ROUND(BH112/BH114,2)</f>
        <v>84.4</v>
      </c>
      <c r="BF114" s="92">
        <f>IFERROR(BI114/BH114,0)</f>
        <v>1</v>
      </c>
      <c r="BG114" s="92">
        <f>IFERROR(BJ114/BH114,0)</f>
        <v>0</v>
      </c>
      <c r="BH114" s="90">
        <f t="shared" ref="BH114" si="721">IFERROR(ROUND(U114+AH114+AU114,2),0)</f>
        <v>330800</v>
      </c>
      <c r="BI114" s="90">
        <f t="shared" ref="BI114" si="722">IFERROR(ROUND(V114+AI114+AV114,2),0)</f>
        <v>330800</v>
      </c>
      <c r="BJ114" s="90">
        <f t="shared" ref="BJ114" si="723">IFERROR(ROUND(W114+AJ114+AW114,2),0)</f>
        <v>0</v>
      </c>
      <c r="BK114" s="90"/>
      <c r="BL114" s="90">
        <f t="shared" ref="BL114" si="724">IFERROR(ROUND(Y114+AL114+AY114,2),0)</f>
        <v>0</v>
      </c>
      <c r="BM114" s="90">
        <f t="shared" ref="BM114" si="725">IFERROR(ROUND(Z114+AM114+AZ114,2),0)</f>
        <v>0</v>
      </c>
      <c r="BN114" s="90">
        <f t="shared" ref="BN114" si="726">IFERROR(ROUND(AA114+AN114+BA114,2),0)</f>
        <v>0</v>
      </c>
      <c r="BO114" s="90">
        <f t="shared" ref="BO114" si="727">IFERROR(ROUND(AB114+AO114+BB114,2),0)</f>
        <v>0</v>
      </c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17"/>
      <c r="CG114" s="117"/>
      <c r="CH114" s="99"/>
      <c r="CI114" s="99"/>
      <c r="CJ114" s="118"/>
      <c r="CK114" s="90">
        <f t="shared" ref="CK114:DX114" si="728">IFERROR(ROUND(CK112/$E$114,0),0)</f>
        <v>0</v>
      </c>
      <c r="CL114" s="90">
        <f t="shared" si="728"/>
        <v>0</v>
      </c>
      <c r="CM114" s="90">
        <f t="shared" si="728"/>
        <v>0</v>
      </c>
      <c r="CN114" s="90">
        <f t="shared" si="728"/>
        <v>0</v>
      </c>
      <c r="CO114" s="90">
        <f t="shared" si="728"/>
        <v>0</v>
      </c>
      <c r="CP114" s="90">
        <f t="shared" si="728"/>
        <v>0</v>
      </c>
      <c r="CQ114" s="90">
        <f t="shared" si="728"/>
        <v>0</v>
      </c>
      <c r="CR114" s="90">
        <f t="shared" si="728"/>
        <v>0</v>
      </c>
      <c r="CS114" s="90">
        <f t="shared" si="728"/>
        <v>0</v>
      </c>
      <c r="CT114" s="90">
        <f t="shared" si="728"/>
        <v>0</v>
      </c>
      <c r="CU114" s="90">
        <f t="shared" si="728"/>
        <v>0</v>
      </c>
      <c r="CV114" s="90">
        <f t="shared" si="728"/>
        <v>0</v>
      </c>
      <c r="CW114" s="90">
        <f t="shared" si="728"/>
        <v>0</v>
      </c>
      <c r="CX114" s="90">
        <f t="shared" si="728"/>
        <v>0</v>
      </c>
      <c r="CY114" s="90">
        <f t="shared" si="728"/>
        <v>0</v>
      </c>
      <c r="CZ114" s="90">
        <f t="shared" si="728"/>
        <v>0</v>
      </c>
      <c r="DA114" s="90">
        <f t="shared" si="728"/>
        <v>0</v>
      </c>
      <c r="DB114" s="90">
        <f t="shared" si="728"/>
        <v>0</v>
      </c>
      <c r="DC114" s="90">
        <f t="shared" si="728"/>
        <v>0</v>
      </c>
      <c r="DD114" s="90">
        <f t="shared" si="728"/>
        <v>0</v>
      </c>
      <c r="DE114" s="90">
        <f t="shared" si="728"/>
        <v>0</v>
      </c>
      <c r="DF114" s="90">
        <f t="shared" si="728"/>
        <v>0</v>
      </c>
      <c r="DG114" s="90">
        <f t="shared" si="728"/>
        <v>0</v>
      </c>
      <c r="DH114" s="90">
        <f t="shared" si="728"/>
        <v>0</v>
      </c>
      <c r="DI114" s="90">
        <f t="shared" si="728"/>
        <v>0</v>
      </c>
      <c r="DJ114" s="90">
        <f t="shared" si="728"/>
        <v>0</v>
      </c>
      <c r="DK114" s="90">
        <f t="shared" si="728"/>
        <v>0</v>
      </c>
      <c r="DL114" s="90">
        <f t="shared" si="728"/>
        <v>0</v>
      </c>
      <c r="DM114" s="90">
        <f t="shared" si="728"/>
        <v>0</v>
      </c>
      <c r="DN114" s="90">
        <f t="shared" si="728"/>
        <v>0</v>
      </c>
      <c r="DO114" s="90">
        <f t="shared" si="728"/>
        <v>0</v>
      </c>
      <c r="DP114" s="90">
        <f t="shared" si="728"/>
        <v>0</v>
      </c>
      <c r="DQ114" s="90">
        <f t="shared" si="728"/>
        <v>0</v>
      </c>
      <c r="DR114" s="90">
        <f t="shared" si="728"/>
        <v>0</v>
      </c>
      <c r="DS114" s="90">
        <f t="shared" si="728"/>
        <v>0</v>
      </c>
      <c r="DT114" s="90">
        <f t="shared" si="728"/>
        <v>0</v>
      </c>
      <c r="DU114" s="90">
        <f t="shared" si="728"/>
        <v>0</v>
      </c>
      <c r="DV114" s="90">
        <f t="shared" si="728"/>
        <v>0</v>
      </c>
      <c r="DW114" s="90">
        <f t="shared" si="728"/>
        <v>0</v>
      </c>
      <c r="DX114" s="90">
        <f t="shared" si="728"/>
        <v>0</v>
      </c>
      <c r="DY114" s="196"/>
      <c r="EB114" s="175"/>
    </row>
    <row r="116" spans="1:132" x14ac:dyDescent="0.35">
      <c r="L116" s="197" t="s">
        <v>31</v>
      </c>
      <c r="M116" s="119">
        <f>I112-(L112+M112)</f>
        <v>0</v>
      </c>
      <c r="N116" s="197" t="s">
        <v>31</v>
      </c>
      <c r="O116" s="119">
        <f>J112-(N112+O112)</f>
        <v>0</v>
      </c>
      <c r="Y116" s="197" t="s">
        <v>31</v>
      </c>
      <c r="Z116" s="119">
        <f>V112-(Y112+Z112)</f>
        <v>13960000</v>
      </c>
      <c r="AA116" s="197" t="s">
        <v>31</v>
      </c>
      <c r="AB116" s="119">
        <f>W112-(AA112+AB112)</f>
        <v>0</v>
      </c>
      <c r="AL116" s="197" t="s">
        <v>31</v>
      </c>
      <c r="AM116" s="119">
        <f>AI112-(AL112+AM112)</f>
        <v>6980000</v>
      </c>
      <c r="AN116" s="197" t="s">
        <v>31</v>
      </c>
      <c r="AO116" s="119">
        <f>AJ112-(AN112+AO112)</f>
        <v>0</v>
      </c>
      <c r="AY116" s="197" t="s">
        <v>31</v>
      </c>
      <c r="AZ116" s="119">
        <f>AV112-(AY112+AZ112)</f>
        <v>6980000</v>
      </c>
      <c r="BA116" s="197" t="s">
        <v>31</v>
      </c>
      <c r="BB116" s="119">
        <f>AW112-(BA112+BB112)</f>
        <v>0</v>
      </c>
      <c r="BL116" s="197" t="s">
        <v>31</v>
      </c>
      <c r="BM116" s="119">
        <f>BI112-(BL112+BM112)</f>
        <v>27920000</v>
      </c>
      <c r="BN116" s="197" t="s">
        <v>31</v>
      </c>
      <c r="BO116" s="119">
        <f>BJ112-(BN112+BO112)</f>
        <v>0</v>
      </c>
    </row>
  </sheetData>
  <autoFilter ref="A27:EV27"/>
  <mergeCells count="77">
    <mergeCell ref="BN7:BO7"/>
    <mergeCell ref="BL26:BM26"/>
    <mergeCell ref="BN26:BO26"/>
    <mergeCell ref="AC6:AO6"/>
    <mergeCell ref="AF7:AG7"/>
    <mergeCell ref="AL7:AM7"/>
    <mergeCell ref="AN7:AO7"/>
    <mergeCell ref="AF26:AG26"/>
    <mergeCell ref="AL26:AM26"/>
    <mergeCell ref="AN26:AO26"/>
    <mergeCell ref="AP6:BB6"/>
    <mergeCell ref="AS7:AT7"/>
    <mergeCell ref="AY7:AZ7"/>
    <mergeCell ref="BA7:BB7"/>
    <mergeCell ref="AS26:AT26"/>
    <mergeCell ref="L7:M7"/>
    <mergeCell ref="N7:O7"/>
    <mergeCell ref="L26:M26"/>
    <mergeCell ref="N26:O26"/>
    <mergeCell ref="BL7:BM7"/>
    <mergeCell ref="P6:AB6"/>
    <mergeCell ref="S7:T7"/>
    <mergeCell ref="Y7:Z7"/>
    <mergeCell ref="AA7:AB7"/>
    <mergeCell ref="S26:T26"/>
    <mergeCell ref="Y26:Z26"/>
    <mergeCell ref="AA26:AB26"/>
    <mergeCell ref="F26:G26"/>
    <mergeCell ref="CY26:CZ26"/>
    <mergeCell ref="BF26:BG26"/>
    <mergeCell ref="BP26:CI26"/>
    <mergeCell ref="CK26:CL26"/>
    <mergeCell ref="CM26:CN26"/>
    <mergeCell ref="CQ26:CR26"/>
    <mergeCell ref="CS26:CT26"/>
    <mergeCell ref="CU26:CV26"/>
    <mergeCell ref="CW26:CX26"/>
    <mergeCell ref="AY26:AZ26"/>
    <mergeCell ref="BA26:BB26"/>
    <mergeCell ref="DQ7:DR7"/>
    <mergeCell ref="DE26:DF26"/>
    <mergeCell ref="DG26:DH26"/>
    <mergeCell ref="DI26:DJ26"/>
    <mergeCell ref="DK26:DL26"/>
    <mergeCell ref="DM26:DN26"/>
    <mergeCell ref="DW26:DX26"/>
    <mergeCell ref="DA26:DB26"/>
    <mergeCell ref="DC26:DD26"/>
    <mergeCell ref="CK7:CL7"/>
    <mergeCell ref="CM7:CN7"/>
    <mergeCell ref="CO7:CP7"/>
    <mergeCell ref="CQ7:CR7"/>
    <mergeCell ref="CS7:CT7"/>
    <mergeCell ref="CU7:CV7"/>
    <mergeCell ref="DU7:DV7"/>
    <mergeCell ref="DW7:DX7"/>
    <mergeCell ref="CO26:CP26"/>
    <mergeCell ref="DO26:DP26"/>
    <mergeCell ref="DQ26:DR26"/>
    <mergeCell ref="DS26:DT26"/>
    <mergeCell ref="DU26:DV26"/>
    <mergeCell ref="C6:O6"/>
    <mergeCell ref="BC6:BO6"/>
    <mergeCell ref="F7:G7"/>
    <mergeCell ref="DS7:DT7"/>
    <mergeCell ref="CW7:CX7"/>
    <mergeCell ref="CY7:CZ7"/>
    <mergeCell ref="DO7:DP7"/>
    <mergeCell ref="DA7:DB7"/>
    <mergeCell ref="DC7:DD7"/>
    <mergeCell ref="DE7:DF7"/>
    <mergeCell ref="DG7:DH7"/>
    <mergeCell ref="DI7:DJ7"/>
    <mergeCell ref="DK7:DL7"/>
    <mergeCell ref="DM7:DN7"/>
    <mergeCell ref="BF7:BG7"/>
    <mergeCell ref="BP7:CI7"/>
  </mergeCells>
  <pageMargins left="0.7" right="0.7" top="0.75" bottom="0.75" header="0.3" footer="0.3"/>
  <pageSetup paperSize="9" scale="63" fitToHeight="0" orientation="landscape" r:id="rId1"/>
  <headerFooter>
    <oddFooter>Page &amp;P of &amp;N</oddFooter>
  </headerFooter>
  <rowBreaks count="1" manualBreakCount="1">
    <brk id="25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opLeftCell="D1" workbookViewId="0">
      <selection activeCell="F3" sqref="F3"/>
    </sheetView>
  </sheetViews>
  <sheetFormatPr defaultRowHeight="14.5" x14ac:dyDescent="0.35"/>
  <cols>
    <col min="1" max="3" width="0" hidden="1" customWidth="1"/>
    <col min="5" max="5" width="8.7265625" hidden="1" customWidth="1"/>
    <col min="6" max="6" width="11.81640625" customWidth="1"/>
    <col min="8" max="29" width="0" hidden="1" customWidth="1"/>
    <col min="30" max="30" width="65.453125" customWidth="1"/>
    <col min="31" max="31" width="6.54296875" customWidth="1"/>
    <col min="32" max="32" width="12.7265625" customWidth="1"/>
    <col min="33" max="33" width="10.7265625" customWidth="1"/>
    <col min="34" max="41" width="0" hidden="1" customWidth="1"/>
  </cols>
  <sheetData>
    <row r="1" spans="1:41" x14ac:dyDescent="0.35">
      <c r="A1" s="126" t="s">
        <v>252</v>
      </c>
      <c r="B1" s="126" t="s">
        <v>253</v>
      </c>
      <c r="C1" s="126" t="s">
        <v>254</v>
      </c>
      <c r="D1" s="126" t="s">
        <v>255</v>
      </c>
      <c r="E1" s="126" t="s">
        <v>256</v>
      </c>
      <c r="F1" s="126" t="s">
        <v>257</v>
      </c>
      <c r="G1" s="127" t="s">
        <v>258</v>
      </c>
      <c r="H1" s="126" t="s">
        <v>259</v>
      </c>
      <c r="I1" s="126" t="s">
        <v>260</v>
      </c>
      <c r="J1" s="126" t="s">
        <v>261</v>
      </c>
      <c r="K1" s="126" t="s">
        <v>262</v>
      </c>
      <c r="L1" s="126" t="s">
        <v>263</v>
      </c>
      <c r="M1" s="126" t="s">
        <v>264</v>
      </c>
      <c r="N1" s="126" t="s">
        <v>265</v>
      </c>
      <c r="O1" s="126" t="s">
        <v>266</v>
      </c>
      <c r="P1" s="126" t="s">
        <v>267</v>
      </c>
      <c r="Q1" s="126" t="s">
        <v>268</v>
      </c>
      <c r="R1" s="126" t="s">
        <v>269</v>
      </c>
      <c r="S1" s="126" t="s">
        <v>270</v>
      </c>
      <c r="T1" s="126" t="s">
        <v>271</v>
      </c>
      <c r="U1" s="126" t="s">
        <v>272</v>
      </c>
      <c r="V1" s="126" t="s">
        <v>273</v>
      </c>
      <c r="W1" s="126" t="s">
        <v>274</v>
      </c>
      <c r="X1" s="126" t="s">
        <v>275</v>
      </c>
      <c r="Y1" s="126" t="s">
        <v>276</v>
      </c>
      <c r="Z1" s="126" t="s">
        <v>277</v>
      </c>
      <c r="AA1" s="126" t="s">
        <v>278</v>
      </c>
      <c r="AB1" s="126" t="s">
        <v>279</v>
      </c>
      <c r="AC1" s="126" t="s">
        <v>280</v>
      </c>
      <c r="AD1" s="126" t="s">
        <v>281</v>
      </c>
      <c r="AE1" s="126" t="s">
        <v>282</v>
      </c>
      <c r="AF1" s="127" t="s">
        <v>283</v>
      </c>
      <c r="AG1" s="127" t="s">
        <v>284</v>
      </c>
      <c r="AH1" s="126" t="s">
        <v>285</v>
      </c>
      <c r="AI1" s="126" t="s">
        <v>286</v>
      </c>
      <c r="AJ1" s="126" t="s">
        <v>287</v>
      </c>
      <c r="AK1" s="126" t="s">
        <v>288</v>
      </c>
      <c r="AL1" s="126" t="s">
        <v>289</v>
      </c>
      <c r="AM1" s="126" t="s">
        <v>290</v>
      </c>
      <c r="AN1" s="126" t="s">
        <v>291</v>
      </c>
      <c r="AO1" s="126" t="s">
        <v>292</v>
      </c>
    </row>
    <row r="2" spans="1:41" x14ac:dyDescent="0.35">
      <c r="A2" s="128" t="s">
        <v>46</v>
      </c>
      <c r="B2" s="128" t="s">
        <v>293</v>
      </c>
      <c r="C2" s="128" t="s">
        <v>294</v>
      </c>
      <c r="D2" s="129">
        <v>10060491</v>
      </c>
      <c r="E2" s="129">
        <v>13038498</v>
      </c>
      <c r="F2" s="130">
        <v>44368</v>
      </c>
      <c r="G2" s="131">
        <v>202106</v>
      </c>
      <c r="H2" s="128" t="s">
        <v>295</v>
      </c>
      <c r="I2" s="128" t="s">
        <v>296</v>
      </c>
      <c r="J2" s="128" t="s">
        <v>297</v>
      </c>
      <c r="K2" s="128" t="s">
        <v>298</v>
      </c>
      <c r="L2" s="128" t="s">
        <v>299</v>
      </c>
      <c r="M2" s="128" t="s">
        <v>300</v>
      </c>
      <c r="N2" s="128" t="s">
        <v>301</v>
      </c>
      <c r="O2" s="128" t="s">
        <v>302</v>
      </c>
      <c r="P2" s="128" t="s">
        <v>303</v>
      </c>
      <c r="Q2" s="128" t="s">
        <v>304</v>
      </c>
      <c r="R2" s="128" t="s">
        <v>305</v>
      </c>
      <c r="S2" s="128" t="s">
        <v>306</v>
      </c>
      <c r="T2" s="128" t="s">
        <v>295</v>
      </c>
      <c r="U2" s="128" t="s">
        <v>296</v>
      </c>
      <c r="V2" s="128" t="s">
        <v>307</v>
      </c>
      <c r="W2" s="128" t="s">
        <v>308</v>
      </c>
      <c r="X2" s="128" t="s">
        <v>309</v>
      </c>
      <c r="Y2" s="128" t="s">
        <v>310</v>
      </c>
      <c r="Z2" s="128" t="s">
        <v>311</v>
      </c>
      <c r="AA2" s="128" t="s">
        <v>311</v>
      </c>
      <c r="AB2" s="128" t="s">
        <v>312</v>
      </c>
      <c r="AC2" s="128" t="s">
        <v>313</v>
      </c>
      <c r="AD2" s="128" t="s">
        <v>314</v>
      </c>
      <c r="AE2" s="128" t="s">
        <v>315</v>
      </c>
      <c r="AF2" s="132">
        <v>1174173</v>
      </c>
      <c r="AG2" s="132">
        <v>14095.67</v>
      </c>
      <c r="AH2" s="128" t="s">
        <v>316</v>
      </c>
      <c r="AI2" s="128" t="s">
        <v>317</v>
      </c>
      <c r="AJ2" s="128" t="s">
        <v>318</v>
      </c>
      <c r="AK2" s="128" t="s">
        <v>319</v>
      </c>
      <c r="AL2" s="130">
        <v>44368.731845868053</v>
      </c>
      <c r="AM2" s="128" t="s">
        <v>299</v>
      </c>
      <c r="AN2" s="128"/>
      <c r="AO2" s="128" t="s">
        <v>320</v>
      </c>
    </row>
    <row r="3" spans="1:41" x14ac:dyDescent="0.35">
      <c r="A3" s="128" t="s">
        <v>46</v>
      </c>
      <c r="B3" s="128" t="s">
        <v>293</v>
      </c>
      <c r="C3" s="128" t="s">
        <v>294</v>
      </c>
      <c r="D3" s="129">
        <v>10064438</v>
      </c>
      <c r="E3" s="129">
        <v>13038498</v>
      </c>
      <c r="F3" s="130">
        <v>44542</v>
      </c>
      <c r="G3" s="131">
        <v>202112</v>
      </c>
      <c r="H3" s="128" t="s">
        <v>295</v>
      </c>
      <c r="I3" s="128" t="s">
        <v>296</v>
      </c>
      <c r="J3" s="128" t="s">
        <v>297</v>
      </c>
      <c r="K3" s="128" t="s">
        <v>298</v>
      </c>
      <c r="L3" s="128" t="s">
        <v>299</v>
      </c>
      <c r="M3" s="128" t="s">
        <v>300</v>
      </c>
      <c r="N3" s="128" t="s">
        <v>301</v>
      </c>
      <c r="O3" s="128" t="s">
        <v>302</v>
      </c>
      <c r="P3" s="128" t="s">
        <v>303</v>
      </c>
      <c r="Q3" s="128" t="s">
        <v>304</v>
      </c>
      <c r="R3" s="128" t="s">
        <v>305</v>
      </c>
      <c r="S3" s="128" t="s">
        <v>306</v>
      </c>
      <c r="T3" s="128" t="s">
        <v>295</v>
      </c>
      <c r="U3" s="128" t="s">
        <v>296</v>
      </c>
      <c r="V3" s="128" t="s">
        <v>307</v>
      </c>
      <c r="W3" s="128" t="s">
        <v>308</v>
      </c>
      <c r="X3" s="128" t="s">
        <v>321</v>
      </c>
      <c r="Y3" s="128" t="s">
        <v>322</v>
      </c>
      <c r="Z3" s="128" t="s">
        <v>311</v>
      </c>
      <c r="AA3" s="128" t="s">
        <v>311</v>
      </c>
      <c r="AB3" s="128" t="s">
        <v>312</v>
      </c>
      <c r="AC3" s="128" t="s">
        <v>313</v>
      </c>
      <c r="AD3" s="128" t="s">
        <v>323</v>
      </c>
      <c r="AE3" s="128" t="s">
        <v>315</v>
      </c>
      <c r="AF3" s="132">
        <v>844933</v>
      </c>
      <c r="AG3" s="132">
        <v>10032.67</v>
      </c>
      <c r="AH3" s="128" t="s">
        <v>316</v>
      </c>
      <c r="AI3" s="128" t="s">
        <v>317</v>
      </c>
      <c r="AJ3" s="128" t="s">
        <v>324</v>
      </c>
      <c r="AK3" s="128" t="s">
        <v>319</v>
      </c>
      <c r="AL3" s="130">
        <v>44551.528464201387</v>
      </c>
      <c r="AM3" s="128" t="s">
        <v>299</v>
      </c>
      <c r="AN3" s="128"/>
      <c r="AO3" s="128" t="s">
        <v>320</v>
      </c>
    </row>
    <row r="4" spans="1:41" x14ac:dyDescent="0.35">
      <c r="A4" s="128" t="s">
        <v>46</v>
      </c>
      <c r="B4" s="128" t="s">
        <v>293</v>
      </c>
      <c r="C4" s="128" t="s">
        <v>294</v>
      </c>
      <c r="D4" s="129">
        <v>10065634</v>
      </c>
      <c r="E4" s="129">
        <v>13038498</v>
      </c>
      <c r="F4" s="130">
        <v>44598</v>
      </c>
      <c r="G4" s="131">
        <v>202202</v>
      </c>
      <c r="H4" s="128" t="s">
        <v>295</v>
      </c>
      <c r="I4" s="128" t="s">
        <v>296</v>
      </c>
      <c r="J4" s="128" t="s">
        <v>297</v>
      </c>
      <c r="K4" s="128" t="s">
        <v>298</v>
      </c>
      <c r="L4" s="128" t="s">
        <v>299</v>
      </c>
      <c r="M4" s="128" t="s">
        <v>300</v>
      </c>
      <c r="N4" s="128" t="s">
        <v>301</v>
      </c>
      <c r="O4" s="128" t="s">
        <v>302</v>
      </c>
      <c r="P4" s="128" t="s">
        <v>303</v>
      </c>
      <c r="Q4" s="128" t="s">
        <v>304</v>
      </c>
      <c r="R4" s="128" t="s">
        <v>305</v>
      </c>
      <c r="S4" s="128" t="s">
        <v>306</v>
      </c>
      <c r="T4" s="128" t="s">
        <v>295</v>
      </c>
      <c r="U4" s="128" t="s">
        <v>296</v>
      </c>
      <c r="V4" s="128" t="s">
        <v>307</v>
      </c>
      <c r="W4" s="128" t="s">
        <v>308</v>
      </c>
      <c r="X4" s="128" t="s">
        <v>325</v>
      </c>
      <c r="Y4" s="128" t="s">
        <v>326</v>
      </c>
      <c r="Z4" s="128" t="s">
        <v>311</v>
      </c>
      <c r="AA4" s="128" t="s">
        <v>311</v>
      </c>
      <c r="AB4" s="128" t="s">
        <v>312</v>
      </c>
      <c r="AC4" s="128" t="s">
        <v>313</v>
      </c>
      <c r="AD4" s="128" t="s">
        <v>327</v>
      </c>
      <c r="AE4" s="128" t="s">
        <v>315</v>
      </c>
      <c r="AF4" s="132">
        <v>1332715</v>
      </c>
      <c r="AG4" s="132">
        <v>15804.21</v>
      </c>
      <c r="AH4" s="128" t="s">
        <v>316</v>
      </c>
      <c r="AI4" s="128" t="s">
        <v>317</v>
      </c>
      <c r="AJ4" s="128" t="s">
        <v>328</v>
      </c>
      <c r="AK4" s="128" t="s">
        <v>319</v>
      </c>
      <c r="AL4" s="130">
        <v>44608.517625729168</v>
      </c>
      <c r="AM4" s="128" t="s">
        <v>299</v>
      </c>
      <c r="AN4" s="128"/>
      <c r="AO4" s="128" t="s">
        <v>320</v>
      </c>
    </row>
    <row r="5" spans="1:41" x14ac:dyDescent="0.35">
      <c r="A5" s="128" t="s">
        <v>46</v>
      </c>
      <c r="B5" s="128" t="s">
        <v>293</v>
      </c>
      <c r="C5" s="128" t="s">
        <v>294</v>
      </c>
      <c r="D5" s="129">
        <v>10065634</v>
      </c>
      <c r="E5" s="129">
        <v>13038498</v>
      </c>
      <c r="F5" s="130">
        <v>44598</v>
      </c>
      <c r="G5" s="131">
        <v>202202</v>
      </c>
      <c r="H5" s="128" t="s">
        <v>295</v>
      </c>
      <c r="I5" s="128" t="s">
        <v>296</v>
      </c>
      <c r="J5" s="128" t="s">
        <v>297</v>
      </c>
      <c r="K5" s="128" t="s">
        <v>298</v>
      </c>
      <c r="L5" s="128" t="s">
        <v>299</v>
      </c>
      <c r="M5" s="128" t="s">
        <v>300</v>
      </c>
      <c r="N5" s="128" t="s">
        <v>301</v>
      </c>
      <c r="O5" s="128" t="s">
        <v>302</v>
      </c>
      <c r="P5" s="128" t="s">
        <v>303</v>
      </c>
      <c r="Q5" s="128" t="s">
        <v>304</v>
      </c>
      <c r="R5" s="128" t="s">
        <v>305</v>
      </c>
      <c r="S5" s="128" t="s">
        <v>306</v>
      </c>
      <c r="T5" s="128" t="s">
        <v>295</v>
      </c>
      <c r="U5" s="128" t="s">
        <v>296</v>
      </c>
      <c r="V5" s="128" t="s">
        <v>307</v>
      </c>
      <c r="W5" s="128" t="s">
        <v>308</v>
      </c>
      <c r="X5" s="128" t="s">
        <v>321</v>
      </c>
      <c r="Y5" s="128" t="s">
        <v>322</v>
      </c>
      <c r="Z5" s="128" t="s">
        <v>311</v>
      </c>
      <c r="AA5" s="128" t="s">
        <v>311</v>
      </c>
      <c r="AB5" s="128" t="s">
        <v>312</v>
      </c>
      <c r="AC5" s="128" t="s">
        <v>313</v>
      </c>
      <c r="AD5" s="128" t="s">
        <v>329</v>
      </c>
      <c r="AE5" s="128" t="s">
        <v>315</v>
      </c>
      <c r="AF5" s="132">
        <v>270000</v>
      </c>
      <c r="AG5" s="132">
        <v>3201.84</v>
      </c>
      <c r="AH5" s="128" t="s">
        <v>316</v>
      </c>
      <c r="AI5" s="128" t="s">
        <v>317</v>
      </c>
      <c r="AJ5" s="128" t="s">
        <v>328</v>
      </c>
      <c r="AK5" s="128" t="s">
        <v>319</v>
      </c>
      <c r="AL5" s="130">
        <v>44608.517625729168</v>
      </c>
      <c r="AM5" s="128" t="s">
        <v>299</v>
      </c>
      <c r="AN5" s="128"/>
      <c r="AO5" s="128" t="s">
        <v>320</v>
      </c>
    </row>
    <row r="6" spans="1:41" x14ac:dyDescent="0.35">
      <c r="A6" s="126"/>
      <c r="B6" s="126"/>
      <c r="C6" s="126"/>
      <c r="D6" s="133"/>
      <c r="E6" s="133"/>
      <c r="F6" s="134"/>
      <c r="G6" s="13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36">
        <f>SUBTOTAL(9,AF2:AF5)</f>
        <v>3621821</v>
      </c>
      <c r="AG6" s="136">
        <f>SUBTOTAL(9,AG2:AG5)</f>
        <v>43134.39</v>
      </c>
      <c r="AH6" s="126"/>
      <c r="AI6" s="126"/>
      <c r="AJ6" s="126"/>
      <c r="AK6" s="126"/>
      <c r="AL6" s="134"/>
      <c r="AM6" s="126"/>
      <c r="AN6" s="126"/>
      <c r="AO6" s="126"/>
    </row>
    <row r="8" spans="1:41" x14ac:dyDescent="0.35">
      <c r="AD8" s="137" t="s">
        <v>330</v>
      </c>
      <c r="AE8" s="138" t="s">
        <v>315</v>
      </c>
      <c r="AF8" s="139">
        <f>AF2</f>
        <v>1174173</v>
      </c>
      <c r="AG8" s="139">
        <f>AG2</f>
        <v>14095.67</v>
      </c>
    </row>
    <row r="9" spans="1:41" x14ac:dyDescent="0.35">
      <c r="AD9" s="137" t="s">
        <v>331</v>
      </c>
      <c r="AE9" s="138" t="s">
        <v>315</v>
      </c>
      <c r="AF9" s="140">
        <f>AF5+AF3</f>
        <v>1114933</v>
      </c>
      <c r="AG9" s="140">
        <f>AG5+AG3</f>
        <v>13234.51</v>
      </c>
    </row>
    <row r="10" spans="1:41" x14ac:dyDescent="0.35">
      <c r="AD10" s="137" t="s">
        <v>332</v>
      </c>
      <c r="AE10" s="138" t="s">
        <v>315</v>
      </c>
      <c r="AF10" s="139">
        <f>AF4</f>
        <v>1332715</v>
      </c>
      <c r="AG10" s="139">
        <f>AG4</f>
        <v>15804.21</v>
      </c>
    </row>
  </sheetData>
  <autoFilter ref="A1:AO1">
    <sortState ref="A2:AO5">
      <sortCondition ref="G1"/>
    </sortState>
  </autoFilter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1"/>
  <sheetViews>
    <sheetView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B1" sqref="AB1:BM1048576"/>
    </sheetView>
  </sheetViews>
  <sheetFormatPr defaultColWidth="9.1796875" defaultRowHeight="12.5" x14ac:dyDescent="0.35"/>
  <cols>
    <col min="1" max="1" width="8.26953125" style="12" customWidth="1"/>
    <col min="2" max="2" width="35.453125" style="163" customWidth="1"/>
    <col min="3" max="3" width="19.7265625" style="163" customWidth="1"/>
    <col min="4" max="4" width="23.54296875" style="168" customWidth="1"/>
    <col min="5" max="5" width="11.81640625" style="9" customWidth="1"/>
    <col min="6" max="6" width="9.7265625" style="9" customWidth="1"/>
    <col min="7" max="24" width="8.7265625" style="9" customWidth="1"/>
    <col min="25" max="25" width="8.7265625" style="14" customWidth="1"/>
    <col min="26" max="26" width="11.81640625" style="14" customWidth="1"/>
    <col min="27" max="27" width="10.7265625" style="14" customWidth="1"/>
    <col min="28" max="28" width="9.1796875" style="8" hidden="1" customWidth="1"/>
    <col min="29" max="29" width="11.453125" style="8" hidden="1" customWidth="1"/>
    <col min="30" max="30" width="10.453125" style="8" hidden="1" customWidth="1"/>
    <col min="31" max="31" width="8.81640625" style="8" hidden="1" customWidth="1"/>
    <col min="32" max="32" width="10.26953125" style="8" hidden="1" customWidth="1"/>
    <col min="33" max="33" width="10.453125" style="8" hidden="1" customWidth="1"/>
    <col min="34" max="34" width="8.453125" style="8" hidden="1" customWidth="1"/>
    <col min="35" max="35" width="10.453125" style="8" hidden="1" customWidth="1"/>
    <col min="36" max="36" width="10.54296875" style="8" hidden="1" customWidth="1"/>
    <col min="37" max="37" width="8.54296875" style="8" hidden="1" customWidth="1"/>
    <col min="38" max="38" width="12.26953125" style="8" hidden="1" customWidth="1"/>
    <col min="39" max="39" width="11.7265625" style="8" hidden="1" customWidth="1"/>
    <col min="40" max="40" width="8.54296875" style="8" hidden="1" customWidth="1"/>
    <col min="41" max="41" width="12.1796875" style="8" hidden="1" customWidth="1"/>
    <col min="42" max="42" width="11" style="8" hidden="1" customWidth="1"/>
    <col min="43" max="43" width="8" style="8" hidden="1" customWidth="1"/>
    <col min="44" max="44" width="12.54296875" style="8" hidden="1" customWidth="1"/>
    <col min="45" max="45" width="11.1796875" style="8" hidden="1" customWidth="1"/>
    <col min="46" max="46" width="8.81640625" style="8" hidden="1" customWidth="1"/>
    <col min="47" max="55" width="9.1796875" style="8" hidden="1" customWidth="1"/>
    <col min="56" max="56" width="9.81640625" style="9" hidden="1" customWidth="1"/>
    <col min="57" max="57" width="12.26953125" style="9" hidden="1" customWidth="1"/>
    <col min="58" max="58" width="8.453125" style="9" hidden="1" customWidth="1"/>
    <col min="59" max="59" width="12.453125" style="8" hidden="1" customWidth="1"/>
    <col min="60" max="65" width="0" style="8" hidden="1" customWidth="1"/>
    <col min="66" max="16384" width="9.1796875" style="8"/>
  </cols>
  <sheetData>
    <row r="1" spans="1:99" ht="13" x14ac:dyDescent="0.35">
      <c r="A1" s="2"/>
      <c r="B1" s="2" t="s">
        <v>0</v>
      </c>
      <c r="C1" s="3"/>
      <c r="D1" s="165"/>
      <c r="E1" s="6"/>
      <c r="F1" s="6"/>
    </row>
    <row r="2" spans="1:99" ht="13" x14ac:dyDescent="0.35">
      <c r="A2" s="2"/>
      <c r="B2" s="2" t="s">
        <v>1</v>
      </c>
      <c r="C2" s="3"/>
      <c r="D2" s="165"/>
      <c r="E2" s="6"/>
      <c r="F2" s="6"/>
    </row>
    <row r="3" spans="1:99" ht="13" x14ac:dyDescent="0.35">
      <c r="A3" s="2"/>
      <c r="B3" s="2" t="s">
        <v>2</v>
      </c>
      <c r="C3" s="3"/>
      <c r="D3" s="165"/>
      <c r="E3" s="6"/>
      <c r="F3" s="6"/>
    </row>
    <row r="4" spans="1:99" ht="13" x14ac:dyDescent="0.35">
      <c r="A4" s="2"/>
      <c r="B4" s="2" t="s">
        <v>3</v>
      </c>
      <c r="C4" s="3"/>
      <c r="D4" s="165"/>
      <c r="E4" s="6"/>
      <c r="F4" s="6"/>
      <c r="AC4" s="173" t="s">
        <v>333</v>
      </c>
      <c r="AD4" s="174"/>
      <c r="AE4" s="174"/>
      <c r="AF4" s="173" t="s">
        <v>334</v>
      </c>
      <c r="AG4" s="174"/>
      <c r="AH4" s="174"/>
      <c r="AI4" s="173" t="s">
        <v>335</v>
      </c>
      <c r="AJ4" s="174"/>
      <c r="AK4" s="174"/>
      <c r="AL4" s="173" t="s">
        <v>336</v>
      </c>
      <c r="AM4" s="174"/>
      <c r="AN4" s="174"/>
      <c r="AO4" s="173" t="s">
        <v>337</v>
      </c>
      <c r="AP4" s="174"/>
      <c r="AQ4" s="174"/>
      <c r="AR4" s="173" t="s">
        <v>338</v>
      </c>
    </row>
    <row r="5" spans="1:99" ht="13" x14ac:dyDescent="0.35">
      <c r="A5" s="2"/>
      <c r="B5" s="2" t="s">
        <v>352</v>
      </c>
      <c r="C5" s="3"/>
      <c r="D5" s="165"/>
      <c r="E5" s="6"/>
      <c r="F5" s="6"/>
      <c r="AC5" s="215" t="s">
        <v>339</v>
      </c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</row>
    <row r="6" spans="1:99" ht="13" x14ac:dyDescent="0.35">
      <c r="A6" s="77"/>
      <c r="B6" s="169" t="s">
        <v>353</v>
      </c>
      <c r="C6" s="169"/>
      <c r="D6" s="166"/>
      <c r="E6" s="78"/>
      <c r="F6" s="7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53"/>
      <c r="W6" s="79"/>
      <c r="X6" s="79"/>
      <c r="Y6" s="79"/>
      <c r="Z6" s="79"/>
      <c r="AA6" s="79"/>
      <c r="AC6" s="216" t="s">
        <v>340</v>
      </c>
      <c r="AD6" s="216"/>
      <c r="AE6" s="216"/>
      <c r="AF6" s="216" t="s">
        <v>341</v>
      </c>
      <c r="AG6" s="216"/>
      <c r="AH6" s="216"/>
      <c r="AI6" s="216" t="s">
        <v>342</v>
      </c>
      <c r="AJ6" s="216"/>
      <c r="AK6" s="216"/>
      <c r="AL6" s="216" t="s">
        <v>343</v>
      </c>
      <c r="AM6" s="216"/>
      <c r="AN6" s="216"/>
      <c r="AO6" s="216" t="s">
        <v>344</v>
      </c>
      <c r="AP6" s="216"/>
      <c r="AQ6" s="216"/>
      <c r="AR6" s="216" t="s">
        <v>345</v>
      </c>
      <c r="AS6" s="216"/>
      <c r="AT6" s="216"/>
      <c r="AU6" s="218"/>
      <c r="AV6" s="218"/>
      <c r="AW6" s="218"/>
      <c r="AX6" s="218"/>
      <c r="AY6" s="218"/>
      <c r="AZ6" s="218"/>
      <c r="BA6" s="218"/>
      <c r="BB6" s="218"/>
      <c r="BC6" s="218"/>
      <c r="BD6" s="217" t="s">
        <v>246</v>
      </c>
      <c r="BE6" s="217"/>
      <c r="BF6" s="217"/>
      <c r="BG6" s="150"/>
    </row>
    <row r="7" spans="1:99" s="10" customFormat="1" ht="39" x14ac:dyDescent="0.35">
      <c r="A7" s="20" t="s">
        <v>32</v>
      </c>
      <c r="B7" s="21" t="s">
        <v>346</v>
      </c>
      <c r="C7" s="21" t="s">
        <v>347</v>
      </c>
      <c r="D7" s="76" t="s">
        <v>348</v>
      </c>
      <c r="E7" s="23" t="s">
        <v>349</v>
      </c>
      <c r="F7" s="112" t="s">
        <v>350</v>
      </c>
      <c r="G7" s="144">
        <v>44377</v>
      </c>
      <c r="H7" s="144">
        <v>44408</v>
      </c>
      <c r="I7" s="144">
        <v>44439</v>
      </c>
      <c r="J7" s="144">
        <v>44469</v>
      </c>
      <c r="K7" s="144">
        <v>44500</v>
      </c>
      <c r="L7" s="144">
        <v>44530</v>
      </c>
      <c r="M7" s="144">
        <v>44561</v>
      </c>
      <c r="N7" s="144">
        <v>44592</v>
      </c>
      <c r="O7" s="144">
        <v>44620</v>
      </c>
      <c r="P7" s="144">
        <v>44651</v>
      </c>
      <c r="Q7" s="144">
        <v>44681</v>
      </c>
      <c r="R7" s="144">
        <v>44712</v>
      </c>
      <c r="S7" s="144">
        <v>44742</v>
      </c>
      <c r="T7" s="144">
        <v>44773</v>
      </c>
      <c r="U7" s="144">
        <v>44804</v>
      </c>
      <c r="V7" s="144">
        <v>44834</v>
      </c>
      <c r="W7" s="144">
        <v>44865</v>
      </c>
      <c r="X7" s="144">
        <v>44895</v>
      </c>
      <c r="Y7" s="26" t="s">
        <v>42</v>
      </c>
      <c r="Z7" s="27" t="s">
        <v>43</v>
      </c>
      <c r="AA7" s="27" t="s">
        <v>31</v>
      </c>
      <c r="AC7" s="151" t="s">
        <v>351</v>
      </c>
      <c r="AD7" s="59" t="s">
        <v>247</v>
      </c>
      <c r="AE7" s="59" t="s">
        <v>248</v>
      </c>
      <c r="AF7" s="151" t="s">
        <v>351</v>
      </c>
      <c r="AG7" s="59" t="s">
        <v>247</v>
      </c>
      <c r="AH7" s="59" t="s">
        <v>248</v>
      </c>
      <c r="AI7" s="151" t="s">
        <v>351</v>
      </c>
      <c r="AJ7" s="59" t="s">
        <v>247</v>
      </c>
      <c r="AK7" s="59" t="s">
        <v>248</v>
      </c>
      <c r="AL7" s="151" t="s">
        <v>351</v>
      </c>
      <c r="AM7" s="59" t="s">
        <v>247</v>
      </c>
      <c r="AN7" s="59" t="s">
        <v>248</v>
      </c>
      <c r="AO7" s="151" t="s">
        <v>351</v>
      </c>
      <c r="AP7" s="59" t="s">
        <v>247</v>
      </c>
      <c r="AQ7" s="59" t="s">
        <v>248</v>
      </c>
      <c r="AR7" s="151" t="s">
        <v>351</v>
      </c>
      <c r="AS7" s="59" t="s">
        <v>247</v>
      </c>
      <c r="AT7" s="59" t="s">
        <v>248</v>
      </c>
      <c r="AU7" s="151" t="s">
        <v>351</v>
      </c>
      <c r="AV7" s="59" t="s">
        <v>247</v>
      </c>
      <c r="AW7" s="59" t="s">
        <v>248</v>
      </c>
      <c r="AX7" s="151" t="s">
        <v>351</v>
      </c>
      <c r="AY7" s="59" t="s">
        <v>247</v>
      </c>
      <c r="AZ7" s="59" t="s">
        <v>248</v>
      </c>
      <c r="BA7" s="151" t="s">
        <v>351</v>
      </c>
      <c r="BB7" s="59" t="s">
        <v>247</v>
      </c>
      <c r="BC7" s="59" t="s">
        <v>248</v>
      </c>
      <c r="BD7" s="59" t="s">
        <v>351</v>
      </c>
      <c r="BE7" s="59" t="s">
        <v>247</v>
      </c>
      <c r="BF7" s="59" t="s">
        <v>248</v>
      </c>
      <c r="BG7" s="152" t="s">
        <v>251</v>
      </c>
    </row>
    <row r="8" spans="1:99" ht="13" x14ac:dyDescent="0.35">
      <c r="A8" s="149"/>
      <c r="B8" s="52"/>
      <c r="C8" s="170"/>
      <c r="D8" s="86"/>
      <c r="E8" s="86">
        <f t="shared" ref="E8:E16" si="0">SUM(G8:X8)</f>
        <v>0</v>
      </c>
      <c r="F8" s="164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32">
        <f t="shared" ref="Y8:Y16" si="1">ROUND(SUM(G8:X8),0)</f>
        <v>0</v>
      </c>
      <c r="Z8" s="33"/>
      <c r="AA8" s="33">
        <f t="shared" ref="AA8:AA16" si="2">E8-Y8</f>
        <v>0</v>
      </c>
      <c r="AB8" s="10"/>
      <c r="AC8" s="100">
        <f t="shared" ref="AC8:AC16" si="3">IFERROR(ROUND(G8+H8+I8,2),0)</f>
        <v>0</v>
      </c>
      <c r="AD8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8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8" s="100">
        <f t="shared" ref="AF8:AF16" si="4">IFERROR(ROUND(J8+K8+L8,2),0)</f>
        <v>0</v>
      </c>
      <c r="AG8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8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8" s="100">
        <f t="shared" ref="AI8:AI16" si="5">IFERROR(ROUND(M8+N8+O8+P8,2),0)</f>
        <v>0</v>
      </c>
      <c r="AJ8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8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8" s="100">
        <f t="shared" ref="AL8:AL16" si="6">IFERROR(ROUND(Q8+R8+S8,2),0)</f>
        <v>0</v>
      </c>
      <c r="AM8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8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8" s="100">
        <f t="shared" ref="AO8:AO16" si="7">IFERROR(ROUND(T8+U8,2),0)</f>
        <v>0</v>
      </c>
      <c r="AP8" s="100">
        <f>ROUND(SUMIF('Budget Template'!DY:DY,'Gantt Chart'!BG:BG,'Budget Template'!DK:DK)+SUMIF('Budget Template'!DY:DY,'Gantt Chart'!BG:BG,'Budget Template'!DM:DM),2)</f>
        <v>0</v>
      </c>
      <c r="AQ8" s="100">
        <f>ROUND(SUMIF('Budget Template'!DY:DY,'Gantt Chart'!BG:BG,'Budget Template'!DL:DL)+SUMIF('Budget Template'!DY:DY,'Gantt Chart'!BG:BG,'Budget Template'!DN:DN),2)</f>
        <v>0</v>
      </c>
      <c r="AR8" s="100">
        <f t="shared" ref="AR8:AR16" si="8">IFERROR(ROUND(V8,2),0)</f>
        <v>0</v>
      </c>
      <c r="AS8" s="100">
        <f>ROUND(SUMIF('Budget Template'!DY:DY,'Gantt Chart'!BG:BG,'Budget Template'!DO:DO),2)</f>
        <v>0</v>
      </c>
      <c r="AT8" s="100">
        <f>ROUND(SUMIF('Budget Template'!DY:DY,'Gantt Chart'!BG:BG,'Budget Template'!DP:DP),2)</f>
        <v>0</v>
      </c>
      <c r="AU8" s="100"/>
      <c r="AV8" s="100"/>
      <c r="AW8" s="100"/>
      <c r="AX8" s="100"/>
      <c r="AY8" s="100"/>
      <c r="AZ8" s="100"/>
      <c r="BA8" s="100"/>
      <c r="BB8" s="100"/>
      <c r="BC8" s="100"/>
      <c r="BD8" s="100">
        <f t="shared" ref="BD8:BD16" si="9">ROUND(AC8+AF8+AI8+AL8+AO8+AR8+AU8+AX8+BA8,0)</f>
        <v>0</v>
      </c>
      <c r="BE8" s="100">
        <f t="shared" ref="BE8:BE16" si="10">ROUND(AD8+AG8+AJ8+AM8+AP8+AS8+AV8+AY8+BB8,0)</f>
        <v>0</v>
      </c>
      <c r="BF8" s="100">
        <f t="shared" ref="BF8:BF16" si="11">ROUND(AE8+AH8+AK8+AN8+AQ8+AT8+AW8+AZ8+BC8,0)</f>
        <v>0</v>
      </c>
      <c r="BG8" s="149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</row>
    <row r="9" spans="1:99" ht="13" x14ac:dyDescent="0.35">
      <c r="A9" s="149"/>
      <c r="B9" s="52"/>
      <c r="C9" s="170"/>
      <c r="D9" s="86"/>
      <c r="E9" s="86">
        <f t="shared" si="0"/>
        <v>0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32">
        <f t="shared" si="1"/>
        <v>0</v>
      </c>
      <c r="Z9" s="33"/>
      <c r="AA9" s="33">
        <f t="shared" si="2"/>
        <v>0</v>
      </c>
      <c r="AB9" s="10"/>
      <c r="AC9" s="100">
        <f t="shared" si="3"/>
        <v>0</v>
      </c>
      <c r="AD9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9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9" s="100">
        <f t="shared" si="4"/>
        <v>0</v>
      </c>
      <c r="AG9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9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9" s="100">
        <f t="shared" si="5"/>
        <v>0</v>
      </c>
      <c r="AJ9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9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9" s="100">
        <f t="shared" si="6"/>
        <v>0</v>
      </c>
      <c r="AM9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9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9" s="100">
        <f t="shared" si="7"/>
        <v>0</v>
      </c>
      <c r="AP9" s="100">
        <f>ROUND(SUMIF('Budget Template'!DY:DY,'Gantt Chart'!BG:BG,'Budget Template'!DK:DK)+SUMIF('Budget Template'!DY:DY,'Gantt Chart'!BG:BG,'Budget Template'!DM:DM),2)</f>
        <v>0</v>
      </c>
      <c r="AQ9" s="100">
        <f>ROUND(SUMIF('Budget Template'!DY:DY,'Gantt Chart'!BG:BG,'Budget Template'!DL:DL)+SUMIF('Budget Template'!DY:DY,'Gantt Chart'!BG:BG,'Budget Template'!DN:DN),2)</f>
        <v>0</v>
      </c>
      <c r="AR9" s="100">
        <f t="shared" si="8"/>
        <v>0</v>
      </c>
      <c r="AS9" s="100">
        <f>ROUND(SUMIF('Budget Template'!DY:DY,'Gantt Chart'!BG:BG,'Budget Template'!DO:DO),2)</f>
        <v>0</v>
      </c>
      <c r="AT9" s="100">
        <f>ROUND(SUMIF('Budget Template'!DY:DY,'Gantt Chart'!BG:BG,'Budget Template'!DP:DP),2)</f>
        <v>0</v>
      </c>
      <c r="AU9" s="100"/>
      <c r="AV9" s="100"/>
      <c r="AW9" s="100"/>
      <c r="AX9" s="100"/>
      <c r="AY9" s="100"/>
      <c r="AZ9" s="100"/>
      <c r="BA9" s="100"/>
      <c r="BB9" s="100"/>
      <c r="BC9" s="100"/>
      <c r="BD9" s="100">
        <f t="shared" si="9"/>
        <v>0</v>
      </c>
      <c r="BE9" s="100">
        <f t="shared" si="10"/>
        <v>0</v>
      </c>
      <c r="BF9" s="100">
        <f t="shared" si="11"/>
        <v>0</v>
      </c>
      <c r="BG9" s="149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</row>
    <row r="10" spans="1:99" ht="13" x14ac:dyDescent="0.35">
      <c r="A10" s="149"/>
      <c r="B10" s="52"/>
      <c r="C10" s="170"/>
      <c r="D10" s="86"/>
      <c r="E10" s="86">
        <f t="shared" si="0"/>
        <v>0</v>
      </c>
      <c r="F10" s="86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32">
        <f t="shared" si="1"/>
        <v>0</v>
      </c>
      <c r="Z10" s="33"/>
      <c r="AA10" s="33">
        <f t="shared" si="2"/>
        <v>0</v>
      </c>
      <c r="AC10" s="100">
        <f t="shared" si="3"/>
        <v>0</v>
      </c>
      <c r="AD10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0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0" s="100">
        <f t="shared" si="4"/>
        <v>0</v>
      </c>
      <c r="AG10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0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0" s="100">
        <f t="shared" si="5"/>
        <v>0</v>
      </c>
      <c r="AJ10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0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0" s="100">
        <f t="shared" si="6"/>
        <v>0</v>
      </c>
      <c r="AM10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0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0" s="100">
        <f t="shared" si="7"/>
        <v>0</v>
      </c>
      <c r="AP10" s="100">
        <f>ROUND(SUMIF('Budget Template'!DY:DY,'Gantt Chart'!BG:BG,'Budget Template'!DK:DK)+SUMIF('Budget Template'!DY:DY,'Gantt Chart'!BG:BG,'Budget Template'!DM:DM),2)</f>
        <v>0</v>
      </c>
      <c r="AQ10" s="100">
        <f>ROUND(SUMIF('Budget Template'!DY:DY,'Gantt Chart'!BG:BG,'Budget Template'!DL:DL)+SUMIF('Budget Template'!DY:DY,'Gantt Chart'!BG:BG,'Budget Template'!DN:DN),2)</f>
        <v>0</v>
      </c>
      <c r="AR10" s="100">
        <f t="shared" si="8"/>
        <v>0</v>
      </c>
      <c r="AS10" s="100">
        <f>ROUND(SUMIF('Budget Template'!DY:DY,'Gantt Chart'!BG:BG,'Budget Template'!DO:DO),2)</f>
        <v>0</v>
      </c>
      <c r="AT10" s="100">
        <f>ROUND(SUMIF('Budget Template'!DY:DY,'Gantt Chart'!BG:BG,'Budget Template'!DP:DP),2)</f>
        <v>0</v>
      </c>
      <c r="AU10" s="100"/>
      <c r="AV10" s="100"/>
      <c r="AW10" s="100"/>
      <c r="AX10" s="100"/>
      <c r="AY10" s="100"/>
      <c r="AZ10" s="100"/>
      <c r="BA10" s="100"/>
      <c r="BB10" s="100"/>
      <c r="BC10" s="100"/>
      <c r="BD10" s="100">
        <f t="shared" si="9"/>
        <v>0</v>
      </c>
      <c r="BE10" s="100">
        <f t="shared" si="10"/>
        <v>0</v>
      </c>
      <c r="BF10" s="100">
        <f t="shared" si="11"/>
        <v>0</v>
      </c>
      <c r="BG10" s="149"/>
    </row>
    <row r="11" spans="1:99" ht="13" x14ac:dyDescent="0.35">
      <c r="A11" s="149"/>
      <c r="B11" s="52"/>
      <c r="C11" s="170"/>
      <c r="D11" s="167"/>
      <c r="E11" s="86">
        <f t="shared" si="0"/>
        <v>0</v>
      </c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32">
        <f t="shared" si="1"/>
        <v>0</v>
      </c>
      <c r="Z11" s="33"/>
      <c r="AA11" s="33">
        <f t="shared" si="2"/>
        <v>0</v>
      </c>
      <c r="AC11" s="100">
        <f t="shared" si="3"/>
        <v>0</v>
      </c>
      <c r="AD11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1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1" s="100">
        <f t="shared" si="4"/>
        <v>0</v>
      </c>
      <c r="AG11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1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1" s="100">
        <f t="shared" si="5"/>
        <v>0</v>
      </c>
      <c r="AJ11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1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1" s="100">
        <f t="shared" si="6"/>
        <v>0</v>
      </c>
      <c r="AM11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1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1" s="100">
        <f t="shared" si="7"/>
        <v>0</v>
      </c>
      <c r="AP11" s="100">
        <f>ROUND(SUMIF('Budget Template'!DY:DY,'Gantt Chart'!BG:BG,'Budget Template'!DK:DK)+SUMIF('Budget Template'!DY:DY,'Gantt Chart'!BG:BG,'Budget Template'!DM:DM),2)</f>
        <v>0</v>
      </c>
      <c r="AQ11" s="100">
        <f>ROUND(SUMIF('Budget Template'!DY:DY,'Gantt Chart'!BG:BG,'Budget Template'!DL:DL)+SUMIF('Budget Template'!DY:DY,'Gantt Chart'!BG:BG,'Budget Template'!DN:DN),2)</f>
        <v>0</v>
      </c>
      <c r="AR11" s="100">
        <f t="shared" si="8"/>
        <v>0</v>
      </c>
      <c r="AS11" s="100">
        <f>ROUND(SUMIF('Budget Template'!DY:DY,'Gantt Chart'!BG:BG,'Budget Template'!DO:DO),2)</f>
        <v>0</v>
      </c>
      <c r="AT11" s="100">
        <f>ROUND(SUMIF('Budget Template'!DY:DY,'Gantt Chart'!BG:BG,'Budget Template'!DP:DP),2)</f>
        <v>0</v>
      </c>
      <c r="AU11" s="100"/>
      <c r="AV11" s="100"/>
      <c r="AW11" s="100"/>
      <c r="AX11" s="100"/>
      <c r="AY11" s="100"/>
      <c r="AZ11" s="100"/>
      <c r="BA11" s="100"/>
      <c r="BB11" s="100"/>
      <c r="BC11" s="100"/>
      <c r="BD11" s="100">
        <f t="shared" si="9"/>
        <v>0</v>
      </c>
      <c r="BE11" s="100">
        <f t="shared" si="10"/>
        <v>0</v>
      </c>
      <c r="BF11" s="100">
        <f t="shared" si="11"/>
        <v>0</v>
      </c>
      <c r="BG11" s="149"/>
    </row>
    <row r="12" spans="1:99" ht="13" x14ac:dyDescent="0.35">
      <c r="A12" s="149"/>
      <c r="B12" s="52"/>
      <c r="C12" s="170"/>
      <c r="D12" s="86"/>
      <c r="E12" s="86">
        <f t="shared" si="0"/>
        <v>0</v>
      </c>
      <c r="F12" s="164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32">
        <f t="shared" si="1"/>
        <v>0</v>
      </c>
      <c r="Z12" s="33"/>
      <c r="AA12" s="33">
        <f t="shared" si="2"/>
        <v>0</v>
      </c>
      <c r="AC12" s="100">
        <f t="shared" si="3"/>
        <v>0</v>
      </c>
      <c r="AD12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2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2" s="100">
        <f t="shared" si="4"/>
        <v>0</v>
      </c>
      <c r="AG12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2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2" s="100">
        <f t="shared" si="5"/>
        <v>0</v>
      </c>
      <c r="AJ12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2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2" s="100">
        <f t="shared" si="6"/>
        <v>0</v>
      </c>
      <c r="AM12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2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2" s="100">
        <f t="shared" si="7"/>
        <v>0</v>
      </c>
      <c r="AP12" s="100">
        <f>ROUND(SUMIF('Budget Template'!DY:DY,'Gantt Chart'!BG:BG,'Budget Template'!DK:DK)+SUMIF('Budget Template'!DY:DY,'Gantt Chart'!BG:BG,'Budget Template'!DM:DM),2)</f>
        <v>0</v>
      </c>
      <c r="AQ12" s="100">
        <f>ROUND(SUMIF('Budget Template'!DY:DY,'Gantt Chart'!BG:BG,'Budget Template'!DL:DL)+SUMIF('Budget Template'!DY:DY,'Gantt Chart'!BG:BG,'Budget Template'!DN:DN),2)</f>
        <v>0</v>
      </c>
      <c r="AR12" s="100">
        <f t="shared" si="8"/>
        <v>0</v>
      </c>
      <c r="AS12" s="100">
        <f>ROUND(SUMIF('Budget Template'!DY:DY,'Gantt Chart'!BG:BG,'Budget Template'!DO:DO),2)</f>
        <v>0</v>
      </c>
      <c r="AT12" s="100">
        <f>ROUND(SUMIF('Budget Template'!DY:DY,'Gantt Chart'!BG:BG,'Budget Template'!DP:DP),2)</f>
        <v>0</v>
      </c>
      <c r="AU12" s="100"/>
      <c r="AV12" s="100"/>
      <c r="AW12" s="100"/>
      <c r="AX12" s="100"/>
      <c r="AY12" s="100"/>
      <c r="AZ12" s="100"/>
      <c r="BA12" s="100"/>
      <c r="BB12" s="100"/>
      <c r="BC12" s="100"/>
      <c r="BD12" s="100">
        <f t="shared" si="9"/>
        <v>0</v>
      </c>
      <c r="BE12" s="100">
        <f t="shared" si="10"/>
        <v>0</v>
      </c>
      <c r="BF12" s="100">
        <f t="shared" si="11"/>
        <v>0</v>
      </c>
      <c r="BG12" s="149"/>
    </row>
    <row r="13" spans="1:99" ht="13" x14ac:dyDescent="0.35">
      <c r="A13" s="29"/>
      <c r="B13" s="172"/>
      <c r="C13" s="147"/>
      <c r="D13" s="167"/>
      <c r="E13" s="86">
        <f t="shared" si="0"/>
        <v>0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32">
        <f t="shared" si="1"/>
        <v>0</v>
      </c>
      <c r="Z13" s="33"/>
      <c r="AA13" s="33">
        <f t="shared" si="2"/>
        <v>0</v>
      </c>
      <c r="AC13" s="100">
        <f t="shared" si="3"/>
        <v>0</v>
      </c>
      <c r="AD13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3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3" s="100">
        <f t="shared" si="4"/>
        <v>0</v>
      </c>
      <c r="AG13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3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3" s="100">
        <f t="shared" si="5"/>
        <v>0</v>
      </c>
      <c r="AJ13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3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3" s="100">
        <f t="shared" si="6"/>
        <v>0</v>
      </c>
      <c r="AM13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3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3" s="100">
        <f t="shared" si="7"/>
        <v>0</v>
      </c>
      <c r="AP13" s="100">
        <f>ROUND(SUMIF('Budget Template'!DY:DY,'Gantt Chart'!BG:BG,'Budget Template'!DK:DK)+SUMIF('Budget Template'!DY:DY,'Gantt Chart'!BG:BG,'Budget Template'!DM:DM),2)</f>
        <v>0</v>
      </c>
      <c r="AQ13" s="100">
        <f>ROUND(SUMIF('Budget Template'!DY:DY,'Gantt Chart'!BG:BG,'Budget Template'!DL:DL)+SUMIF('Budget Template'!DY:DY,'Gantt Chart'!BG:BG,'Budget Template'!DN:DN),2)</f>
        <v>0</v>
      </c>
      <c r="AR13" s="100">
        <f t="shared" si="8"/>
        <v>0</v>
      </c>
      <c r="AS13" s="100">
        <f>ROUND(SUMIF('Budget Template'!DY:DY,'Gantt Chart'!BG:BG,'Budget Template'!DO:DO),2)</f>
        <v>0</v>
      </c>
      <c r="AT13" s="100">
        <f>ROUND(SUMIF('Budget Template'!DY:DY,'Gantt Chart'!BG:BG,'Budget Template'!DP:DP),2)</f>
        <v>0</v>
      </c>
      <c r="AU13" s="100"/>
      <c r="AV13" s="100"/>
      <c r="AW13" s="100"/>
      <c r="AX13" s="100"/>
      <c r="AY13" s="100"/>
      <c r="AZ13" s="100"/>
      <c r="BA13" s="100"/>
      <c r="BB13" s="100"/>
      <c r="BC13" s="100"/>
      <c r="BD13" s="100">
        <f t="shared" si="9"/>
        <v>0</v>
      </c>
      <c r="BE13" s="100">
        <f t="shared" si="10"/>
        <v>0</v>
      </c>
      <c r="BF13" s="100">
        <f t="shared" si="11"/>
        <v>0</v>
      </c>
      <c r="BG13" s="29"/>
    </row>
    <row r="14" spans="1:99" ht="13" x14ac:dyDescent="0.35">
      <c r="A14" s="146"/>
      <c r="B14" s="171"/>
      <c r="C14" s="170"/>
      <c r="D14" s="86"/>
      <c r="E14" s="86">
        <f t="shared" ref="E14:E15" si="12">SUM(G14:X14)</f>
        <v>0</v>
      </c>
      <c r="F14" s="164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32">
        <f t="shared" ref="Y14:Y15" si="13">ROUND(SUM(G14:X14),0)</f>
        <v>0</v>
      </c>
      <c r="Z14" s="33"/>
      <c r="AA14" s="33">
        <f t="shared" ref="AA14:AA15" si="14">E14-Y14</f>
        <v>0</v>
      </c>
      <c r="AC14" s="100">
        <f t="shared" si="3"/>
        <v>0</v>
      </c>
      <c r="AD14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4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4" s="100">
        <f t="shared" si="4"/>
        <v>0</v>
      </c>
      <c r="AG14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4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4" s="100">
        <f t="shared" si="5"/>
        <v>0</v>
      </c>
      <c r="AJ14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4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4" s="100">
        <f t="shared" si="6"/>
        <v>0</v>
      </c>
      <c r="AM14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4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4" s="100">
        <f t="shared" si="7"/>
        <v>0</v>
      </c>
      <c r="AP14" s="100">
        <f>ROUND(SUMIF('Budget Template'!DY:DY,'Gantt Chart'!BG:BG,'Budget Template'!DK:DK)+SUMIF('Budget Template'!DY:DY,'Gantt Chart'!BG:BG,'Budget Template'!DM:DM),2)</f>
        <v>0</v>
      </c>
      <c r="AQ14" s="100">
        <f>ROUND(SUMIF('Budget Template'!DY:DY,'Gantt Chart'!BG:BG,'Budget Template'!DL:DL)+SUMIF('Budget Template'!DY:DY,'Gantt Chart'!BG:BG,'Budget Template'!DN:DN),2)</f>
        <v>0</v>
      </c>
      <c r="AR14" s="100">
        <f t="shared" si="8"/>
        <v>0</v>
      </c>
      <c r="AS14" s="100">
        <f>ROUND(SUMIF('Budget Template'!DY:DY,'Gantt Chart'!BG:BG,'Budget Template'!DO:DO),2)</f>
        <v>0</v>
      </c>
      <c r="AT14" s="100">
        <f>ROUND(SUMIF('Budget Template'!DY:DY,'Gantt Chart'!BG:BG,'Budget Template'!DP:DP),2)</f>
        <v>0</v>
      </c>
      <c r="AU14" s="100"/>
      <c r="AV14" s="100"/>
      <c r="AW14" s="100"/>
      <c r="AX14" s="100"/>
      <c r="AY14" s="100"/>
      <c r="AZ14" s="100"/>
      <c r="BA14" s="100"/>
      <c r="BB14" s="100"/>
      <c r="BC14" s="100"/>
      <c r="BD14" s="100">
        <f t="shared" si="9"/>
        <v>0</v>
      </c>
      <c r="BE14" s="100">
        <f t="shared" si="10"/>
        <v>0</v>
      </c>
      <c r="BF14" s="100">
        <f t="shared" si="11"/>
        <v>0</v>
      </c>
      <c r="BG14" s="146"/>
    </row>
    <row r="15" spans="1:99" ht="13" x14ac:dyDescent="0.35">
      <c r="A15" s="146"/>
      <c r="B15" s="171"/>
      <c r="C15" s="170"/>
      <c r="D15" s="86"/>
      <c r="E15" s="86">
        <f t="shared" si="12"/>
        <v>0</v>
      </c>
      <c r="F15" s="164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32">
        <f t="shared" si="13"/>
        <v>0</v>
      </c>
      <c r="Z15" s="33"/>
      <c r="AA15" s="33">
        <f t="shared" si="14"/>
        <v>0</v>
      </c>
      <c r="AC15" s="100">
        <f t="shared" si="3"/>
        <v>0</v>
      </c>
      <c r="AD15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5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5" s="100">
        <f t="shared" si="4"/>
        <v>0</v>
      </c>
      <c r="AG15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5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5" s="100">
        <f t="shared" si="5"/>
        <v>0</v>
      </c>
      <c r="AJ15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5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5" s="100">
        <f t="shared" si="6"/>
        <v>0</v>
      </c>
      <c r="AM15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5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5" s="100">
        <f t="shared" si="7"/>
        <v>0</v>
      </c>
      <c r="AP15" s="100">
        <f>ROUND(SUMIF('Budget Template'!DY:DY,'Gantt Chart'!BG:BG,'Budget Template'!DK:DK)+SUMIF('Budget Template'!DY:DY,'Gantt Chart'!BG:BG,'Budget Template'!DM:DM),2)</f>
        <v>0</v>
      </c>
      <c r="AQ15" s="100">
        <f>ROUND(SUMIF('Budget Template'!DY:DY,'Gantt Chart'!BG:BG,'Budget Template'!DL:DL)+SUMIF('Budget Template'!DY:DY,'Gantt Chart'!BG:BG,'Budget Template'!DN:DN),2)</f>
        <v>0</v>
      </c>
      <c r="AR15" s="100">
        <f t="shared" si="8"/>
        <v>0</v>
      </c>
      <c r="AS15" s="100">
        <f>ROUND(SUMIF('Budget Template'!DY:DY,'Gantt Chart'!BG:BG,'Budget Template'!DO:DO),2)</f>
        <v>0</v>
      </c>
      <c r="AT15" s="100">
        <f>ROUND(SUMIF('Budget Template'!DY:DY,'Gantt Chart'!BG:BG,'Budget Template'!DP:DP),2)</f>
        <v>0</v>
      </c>
      <c r="AU15" s="100"/>
      <c r="AV15" s="100"/>
      <c r="AW15" s="100"/>
      <c r="AX15" s="100"/>
      <c r="AY15" s="100"/>
      <c r="AZ15" s="100"/>
      <c r="BA15" s="100"/>
      <c r="BB15" s="100"/>
      <c r="BC15" s="100"/>
      <c r="BD15" s="100">
        <f t="shared" si="9"/>
        <v>0</v>
      </c>
      <c r="BE15" s="100">
        <f t="shared" si="10"/>
        <v>0</v>
      </c>
      <c r="BF15" s="100">
        <f t="shared" si="11"/>
        <v>0</v>
      </c>
      <c r="BG15" s="146"/>
    </row>
    <row r="16" spans="1:99" ht="13" x14ac:dyDescent="0.35">
      <c r="A16" s="149"/>
      <c r="B16" s="52"/>
      <c r="C16" s="170"/>
      <c r="D16" s="86"/>
      <c r="E16" s="86">
        <f t="shared" si="0"/>
        <v>0</v>
      </c>
      <c r="F16" s="164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32">
        <f t="shared" si="1"/>
        <v>0</v>
      </c>
      <c r="Z16" s="33"/>
      <c r="AA16" s="33">
        <f t="shared" si="2"/>
        <v>0</v>
      </c>
      <c r="AC16" s="100">
        <f t="shared" si="3"/>
        <v>0</v>
      </c>
      <c r="AD16" s="100">
        <f>ROUND(SUMIF('Budget Template'!DY:DY,'Gantt Chart'!BG:BG,'Budget Template'!CK:CK)+SUMIF('Budget Template'!DY:DY,'Gantt Chart'!BG:BG,'Budget Template'!CM:CM)+SUMIF('Budget Template'!DY:DY,'Gantt Chart'!BG:BG,'Budget Template'!CO:CO),2)</f>
        <v>810000</v>
      </c>
      <c r="AE16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6" s="100">
        <f t="shared" si="4"/>
        <v>0</v>
      </c>
      <c r="AG16" s="100">
        <f>ROUND(SUMIF('Budget Template'!DY:DY,'Gantt Chart'!BG:BG,'Budget Template'!CQ:CQ)+SUMIF('Budget Template'!DY:DY,'Gantt Chart'!BG:BG,'Budget Template'!CS:CS)+SUMIF('Budget Template'!DY:DY,'Gantt Chart'!BG:BG,'Budget Template'!CU:CU),2)</f>
        <v>810000</v>
      </c>
      <c r="AH16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6" s="100">
        <f t="shared" si="5"/>
        <v>0</v>
      </c>
      <c r="AJ16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1080000</v>
      </c>
      <c r="AK16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6" s="100">
        <f t="shared" si="6"/>
        <v>0</v>
      </c>
      <c r="AM16" s="100">
        <f>ROUND(SUMIF('Budget Template'!DY:DY,'Gantt Chart'!BG:BG,'Budget Template'!DE:DE)+SUMIF('Budget Template'!DY:DY,'Gantt Chart'!BG:BG,'Budget Template'!DG:DG)+SUMIF('Budget Template'!DY:DY,'Gantt Chart'!BG:BG,'Budget Template'!DI:DI),2)</f>
        <v>810000</v>
      </c>
      <c r="AN16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6" s="100">
        <f t="shared" si="7"/>
        <v>0</v>
      </c>
      <c r="AP16" s="100">
        <f>ROUND(SUMIF('Budget Template'!DY:DY,'Gantt Chart'!BG:BG,'Budget Template'!DK:DK)+SUMIF('Budget Template'!DY:DY,'Gantt Chart'!BG:BG,'Budget Template'!DM:DM),2)</f>
        <v>540000</v>
      </c>
      <c r="AQ16" s="100">
        <f>ROUND(SUMIF('Budget Template'!DY:DY,'Gantt Chart'!BG:BG,'Budget Template'!DL:DL)+SUMIF('Budget Template'!DY:DY,'Gantt Chart'!BG:BG,'Budget Template'!DN:DN),2)</f>
        <v>0</v>
      </c>
      <c r="AR16" s="100">
        <f t="shared" si="8"/>
        <v>0</v>
      </c>
      <c r="AS16" s="100">
        <f>ROUND(SUMIF('Budget Template'!DY:DY,'Gantt Chart'!BG:BG,'Budget Template'!DO:DO),2)</f>
        <v>270000</v>
      </c>
      <c r="AT16" s="100">
        <f>ROUND(SUMIF('Budget Template'!DY:DY,'Gantt Chart'!BG:BG,'Budget Template'!DP:DP),2)</f>
        <v>0</v>
      </c>
      <c r="AU16" s="100"/>
      <c r="AV16" s="100"/>
      <c r="AW16" s="100"/>
      <c r="AX16" s="100"/>
      <c r="AY16" s="100"/>
      <c r="AZ16" s="100"/>
      <c r="BA16" s="100"/>
      <c r="BB16" s="100"/>
      <c r="BC16" s="100"/>
      <c r="BD16" s="100">
        <f t="shared" si="9"/>
        <v>0</v>
      </c>
      <c r="BE16" s="100">
        <f t="shared" si="10"/>
        <v>4320000</v>
      </c>
      <c r="BF16" s="100">
        <f t="shared" si="11"/>
        <v>0</v>
      </c>
      <c r="BG16" s="149" t="s">
        <v>170</v>
      </c>
    </row>
    <row r="17" spans="1:59" ht="13" x14ac:dyDescent="0.35">
      <c r="A17" s="29"/>
      <c r="B17" s="171"/>
      <c r="C17" s="170"/>
      <c r="D17" s="167"/>
      <c r="E17" s="86">
        <f t="shared" ref="E17:E26" si="15">SUM(G17:X17)</f>
        <v>0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32">
        <f t="shared" ref="Y17:Y26" si="16">ROUND(SUM(G17:X17),0)</f>
        <v>0</v>
      </c>
      <c r="Z17" s="33"/>
      <c r="AA17" s="33">
        <f t="shared" ref="AA17:AA26" si="17">E17-Y17</f>
        <v>0</v>
      </c>
      <c r="AC17" s="100">
        <f t="shared" ref="AC17:AC26" si="18">IFERROR(ROUND(G17+H17+I17,2),0)</f>
        <v>0</v>
      </c>
      <c r="AD17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7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7" s="100">
        <f t="shared" ref="AF17:AF26" si="19">IFERROR(ROUND(J17+K17+L17,2),0)</f>
        <v>0</v>
      </c>
      <c r="AG17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7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7" s="100">
        <f t="shared" ref="AI17:AI26" si="20">IFERROR(ROUND(M17+N17+O17+P17,2),0)</f>
        <v>0</v>
      </c>
      <c r="AJ17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7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7" s="100">
        <f t="shared" ref="AL17:AL26" si="21">IFERROR(ROUND(Q17+R17+S17,2),0)</f>
        <v>0</v>
      </c>
      <c r="AM17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7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7" s="100">
        <f t="shared" ref="AO17:AO26" si="22">IFERROR(ROUND(T17+U17,2),0)</f>
        <v>0</v>
      </c>
      <c r="AP17" s="100">
        <f>ROUND(SUMIF('Budget Template'!DY:DY,'Gantt Chart'!BG:BG,'Budget Template'!DK:DK)+SUMIF('Budget Template'!DY:DY,'Gantt Chart'!BG:BG,'Budget Template'!DM:DM),2)</f>
        <v>0</v>
      </c>
      <c r="AQ17" s="100">
        <f>ROUND(SUMIF('Budget Template'!DY:DY,'Gantt Chart'!BG:BG,'Budget Template'!DL:DL)+SUMIF('Budget Template'!DY:DY,'Gantt Chart'!BG:BG,'Budget Template'!DN:DN),2)</f>
        <v>0</v>
      </c>
      <c r="AR17" s="100">
        <f t="shared" ref="AR17:AR26" si="23">IFERROR(ROUND(V17,2),0)</f>
        <v>0</v>
      </c>
      <c r="AS17" s="100">
        <f>ROUND(SUMIF('Budget Template'!DY:DY,'Gantt Chart'!BG:BG,'Budget Template'!DO:DO),2)</f>
        <v>0</v>
      </c>
      <c r="AT17" s="100">
        <f>ROUND(SUMIF('Budget Template'!DY:DY,'Gantt Chart'!BG:BG,'Budget Template'!DP:DP),2)</f>
        <v>0</v>
      </c>
      <c r="AU17" s="100"/>
      <c r="AV17" s="100"/>
      <c r="AW17" s="100"/>
      <c r="AX17" s="100"/>
      <c r="AY17" s="100"/>
      <c r="AZ17" s="100"/>
      <c r="BA17" s="100"/>
      <c r="BB17" s="100"/>
      <c r="BC17" s="100"/>
      <c r="BD17" s="100">
        <f t="shared" ref="BD17:BD26" si="24">ROUND(AC17+AF17+AI17+AL17+AO17+AR17+AU17+AX17+BA17,0)</f>
        <v>0</v>
      </c>
      <c r="BE17" s="100">
        <f t="shared" ref="BE17:BE26" si="25">ROUND(AD17+AG17+AJ17+AM17+AP17+AS17+AV17+AY17+BB17,0)</f>
        <v>0</v>
      </c>
      <c r="BF17" s="100">
        <f t="shared" ref="BF17:BF26" si="26">ROUND(AE17+AH17+AK17+AN17+AQ17+AT17+AW17+AZ17+BC17,0)</f>
        <v>0</v>
      </c>
      <c r="BG17" s="29"/>
    </row>
    <row r="18" spans="1:59" ht="13" x14ac:dyDescent="0.35">
      <c r="A18" s="29"/>
      <c r="B18" s="171"/>
      <c r="C18" s="170"/>
      <c r="D18" s="167"/>
      <c r="E18" s="86">
        <f t="shared" si="15"/>
        <v>0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32">
        <f t="shared" si="16"/>
        <v>0</v>
      </c>
      <c r="Z18" s="33"/>
      <c r="AA18" s="33">
        <f t="shared" si="17"/>
        <v>0</v>
      </c>
      <c r="AC18" s="100">
        <f t="shared" si="18"/>
        <v>0</v>
      </c>
      <c r="AD18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8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8" s="100">
        <f t="shared" si="19"/>
        <v>0</v>
      </c>
      <c r="AG18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8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8" s="100">
        <f t="shared" si="20"/>
        <v>0</v>
      </c>
      <c r="AJ18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8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8" s="100">
        <f t="shared" si="21"/>
        <v>0</v>
      </c>
      <c r="AM18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8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8" s="100">
        <f t="shared" si="22"/>
        <v>0</v>
      </c>
      <c r="AP18" s="100">
        <f>ROUND(SUMIF('Budget Template'!DY:DY,'Gantt Chart'!BG:BG,'Budget Template'!DK:DK)+SUMIF('Budget Template'!DY:DY,'Gantt Chart'!BG:BG,'Budget Template'!DM:DM),2)</f>
        <v>0</v>
      </c>
      <c r="AQ18" s="100">
        <f>ROUND(SUMIF('Budget Template'!DY:DY,'Gantt Chart'!BG:BG,'Budget Template'!DL:DL)+SUMIF('Budget Template'!DY:DY,'Gantt Chart'!BG:BG,'Budget Template'!DN:DN),2)</f>
        <v>0</v>
      </c>
      <c r="AR18" s="100">
        <f t="shared" si="23"/>
        <v>0</v>
      </c>
      <c r="AS18" s="100">
        <f>ROUND(SUMIF('Budget Template'!DY:DY,'Gantt Chart'!BG:BG,'Budget Template'!DO:DO),2)</f>
        <v>0</v>
      </c>
      <c r="AT18" s="100">
        <f>ROUND(SUMIF('Budget Template'!DY:DY,'Gantt Chart'!BG:BG,'Budget Template'!DP:DP),2)</f>
        <v>0</v>
      </c>
      <c r="AU18" s="100"/>
      <c r="AV18" s="100"/>
      <c r="AW18" s="100"/>
      <c r="AX18" s="100"/>
      <c r="AY18" s="100"/>
      <c r="AZ18" s="100"/>
      <c r="BA18" s="100"/>
      <c r="BB18" s="100"/>
      <c r="BC18" s="100"/>
      <c r="BD18" s="100">
        <f t="shared" si="24"/>
        <v>0</v>
      </c>
      <c r="BE18" s="100">
        <f t="shared" si="25"/>
        <v>0</v>
      </c>
      <c r="BF18" s="100">
        <f t="shared" si="26"/>
        <v>0</v>
      </c>
      <c r="BG18" s="29"/>
    </row>
    <row r="19" spans="1:59" ht="13" x14ac:dyDescent="0.35">
      <c r="A19" s="29"/>
      <c r="B19" s="171"/>
      <c r="C19" s="170"/>
      <c r="D19" s="86"/>
      <c r="E19" s="86">
        <f t="shared" si="15"/>
        <v>0</v>
      </c>
      <c r="F19" s="86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32">
        <f t="shared" si="16"/>
        <v>0</v>
      </c>
      <c r="Z19" s="33"/>
      <c r="AA19" s="33">
        <f t="shared" si="17"/>
        <v>0</v>
      </c>
      <c r="AC19" s="100">
        <f t="shared" si="18"/>
        <v>0</v>
      </c>
      <c r="AD19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19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19" s="100">
        <f t="shared" si="19"/>
        <v>0</v>
      </c>
      <c r="AG19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19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19" s="100">
        <f t="shared" si="20"/>
        <v>0</v>
      </c>
      <c r="AJ19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19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19" s="100">
        <f t="shared" si="21"/>
        <v>0</v>
      </c>
      <c r="AM19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19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19" s="100">
        <f t="shared" si="22"/>
        <v>0</v>
      </c>
      <c r="AP19" s="100">
        <f>ROUND(SUMIF('Budget Template'!DY:DY,'Gantt Chart'!BG:BG,'Budget Template'!DK:DK)+SUMIF('Budget Template'!DY:DY,'Gantt Chart'!BG:BG,'Budget Template'!DM:DM),2)</f>
        <v>0</v>
      </c>
      <c r="AQ19" s="100">
        <f>ROUND(SUMIF('Budget Template'!DY:DY,'Gantt Chart'!BG:BG,'Budget Template'!DL:DL)+SUMIF('Budget Template'!DY:DY,'Gantt Chart'!BG:BG,'Budget Template'!DN:DN),2)</f>
        <v>0</v>
      </c>
      <c r="AR19" s="100">
        <f t="shared" si="23"/>
        <v>0</v>
      </c>
      <c r="AS19" s="100">
        <f>ROUND(SUMIF('Budget Template'!DY:DY,'Gantt Chart'!BG:BG,'Budget Template'!DO:DO),2)</f>
        <v>0</v>
      </c>
      <c r="AT19" s="100">
        <f>ROUND(SUMIF('Budget Template'!DY:DY,'Gantt Chart'!BG:BG,'Budget Template'!DP:DP),2)</f>
        <v>0</v>
      </c>
      <c r="AU19" s="100"/>
      <c r="AV19" s="100"/>
      <c r="AW19" s="100"/>
      <c r="AX19" s="100"/>
      <c r="AY19" s="100"/>
      <c r="AZ19" s="100"/>
      <c r="BA19" s="100"/>
      <c r="BB19" s="100"/>
      <c r="BC19" s="100"/>
      <c r="BD19" s="100">
        <f t="shared" si="24"/>
        <v>0</v>
      </c>
      <c r="BE19" s="100">
        <f t="shared" si="25"/>
        <v>0</v>
      </c>
      <c r="BF19" s="100">
        <f t="shared" si="26"/>
        <v>0</v>
      </c>
      <c r="BG19" s="29"/>
    </row>
    <row r="20" spans="1:59" ht="13" x14ac:dyDescent="0.35">
      <c r="A20" s="29"/>
      <c r="B20" s="171"/>
      <c r="C20" s="170"/>
      <c r="D20" s="167"/>
      <c r="E20" s="86">
        <f t="shared" si="15"/>
        <v>0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32">
        <f t="shared" si="16"/>
        <v>0</v>
      </c>
      <c r="Z20" s="33"/>
      <c r="AA20" s="33">
        <f t="shared" si="17"/>
        <v>0</v>
      </c>
      <c r="AC20" s="100">
        <f t="shared" si="18"/>
        <v>0</v>
      </c>
      <c r="AD20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20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0" s="100">
        <f t="shared" si="19"/>
        <v>0</v>
      </c>
      <c r="AG20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20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0" s="100">
        <f t="shared" si="20"/>
        <v>0</v>
      </c>
      <c r="AJ20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20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0" s="100">
        <f t="shared" si="21"/>
        <v>0</v>
      </c>
      <c r="AM20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20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0" s="100">
        <f t="shared" si="22"/>
        <v>0</v>
      </c>
      <c r="AP20" s="100">
        <f>ROUND(SUMIF('Budget Template'!DY:DY,'Gantt Chart'!BG:BG,'Budget Template'!DK:DK)+SUMIF('Budget Template'!DY:DY,'Gantt Chart'!BG:BG,'Budget Template'!DM:DM),2)</f>
        <v>0</v>
      </c>
      <c r="AQ20" s="100">
        <f>ROUND(SUMIF('Budget Template'!DY:DY,'Gantt Chart'!BG:BG,'Budget Template'!DL:DL)+SUMIF('Budget Template'!DY:DY,'Gantt Chart'!BG:BG,'Budget Template'!DN:DN),2)</f>
        <v>0</v>
      </c>
      <c r="AR20" s="100">
        <f t="shared" si="23"/>
        <v>0</v>
      </c>
      <c r="AS20" s="100">
        <f>ROUND(SUMIF('Budget Template'!DY:DY,'Gantt Chart'!BG:BG,'Budget Template'!DO:DO),2)</f>
        <v>0</v>
      </c>
      <c r="AT20" s="100">
        <f>ROUND(SUMIF('Budget Template'!DY:DY,'Gantt Chart'!BG:BG,'Budget Template'!DP:DP),2)</f>
        <v>0</v>
      </c>
      <c r="AU20" s="100"/>
      <c r="AV20" s="100"/>
      <c r="AW20" s="100"/>
      <c r="AX20" s="100"/>
      <c r="AY20" s="100"/>
      <c r="AZ20" s="100"/>
      <c r="BA20" s="100"/>
      <c r="BB20" s="100"/>
      <c r="BC20" s="100"/>
      <c r="BD20" s="100">
        <f t="shared" si="24"/>
        <v>0</v>
      </c>
      <c r="BE20" s="100">
        <f t="shared" si="25"/>
        <v>0</v>
      </c>
      <c r="BF20" s="100">
        <f t="shared" si="26"/>
        <v>0</v>
      </c>
      <c r="BG20" s="29"/>
    </row>
    <row r="21" spans="1:59" ht="13" x14ac:dyDescent="0.35">
      <c r="A21" s="29"/>
      <c r="B21" s="171"/>
      <c r="C21" s="170"/>
      <c r="D21" s="167"/>
      <c r="E21" s="86">
        <f t="shared" si="15"/>
        <v>0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32">
        <f t="shared" si="16"/>
        <v>0</v>
      </c>
      <c r="Z21" s="33"/>
      <c r="AA21" s="33">
        <f t="shared" si="17"/>
        <v>0</v>
      </c>
      <c r="AC21" s="100">
        <f t="shared" si="18"/>
        <v>0</v>
      </c>
      <c r="AD21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21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1" s="100">
        <f t="shared" si="19"/>
        <v>0</v>
      </c>
      <c r="AG21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21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1" s="100">
        <f t="shared" si="20"/>
        <v>0</v>
      </c>
      <c r="AJ21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21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1" s="100">
        <f t="shared" si="21"/>
        <v>0</v>
      </c>
      <c r="AM21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21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1" s="100">
        <f t="shared" si="22"/>
        <v>0</v>
      </c>
      <c r="AP21" s="100">
        <f>ROUND(SUMIF('Budget Template'!DY:DY,'Gantt Chart'!BG:BG,'Budget Template'!DK:DK)+SUMIF('Budget Template'!DY:DY,'Gantt Chart'!BG:BG,'Budget Template'!DM:DM),2)</f>
        <v>0</v>
      </c>
      <c r="AQ21" s="100">
        <f>ROUND(SUMIF('Budget Template'!DY:DY,'Gantt Chart'!BG:BG,'Budget Template'!DL:DL)+SUMIF('Budget Template'!DY:DY,'Gantt Chart'!BG:BG,'Budget Template'!DN:DN),2)</f>
        <v>0</v>
      </c>
      <c r="AR21" s="100">
        <f t="shared" si="23"/>
        <v>0</v>
      </c>
      <c r="AS21" s="100">
        <f>ROUND(SUMIF('Budget Template'!DY:DY,'Gantt Chart'!BG:BG,'Budget Template'!DO:DO),2)</f>
        <v>0</v>
      </c>
      <c r="AT21" s="100">
        <f>ROUND(SUMIF('Budget Template'!DY:DY,'Gantt Chart'!BG:BG,'Budget Template'!DP:DP),2)</f>
        <v>0</v>
      </c>
      <c r="AU21" s="100"/>
      <c r="AV21" s="100"/>
      <c r="AW21" s="100"/>
      <c r="AX21" s="100"/>
      <c r="AY21" s="100"/>
      <c r="AZ21" s="100"/>
      <c r="BA21" s="100"/>
      <c r="BB21" s="100"/>
      <c r="BC21" s="100"/>
      <c r="BD21" s="100">
        <f t="shared" si="24"/>
        <v>0</v>
      </c>
      <c r="BE21" s="100">
        <f t="shared" si="25"/>
        <v>0</v>
      </c>
      <c r="BF21" s="100">
        <f t="shared" si="26"/>
        <v>0</v>
      </c>
      <c r="BG21" s="29"/>
    </row>
    <row r="22" spans="1:59" ht="13" x14ac:dyDescent="0.35">
      <c r="A22" s="29"/>
      <c r="B22" s="171"/>
      <c r="C22" s="170"/>
      <c r="D22" s="167"/>
      <c r="E22" s="86">
        <f t="shared" si="15"/>
        <v>0</v>
      </c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32">
        <f t="shared" si="16"/>
        <v>0</v>
      </c>
      <c r="Z22" s="33"/>
      <c r="AA22" s="33">
        <f t="shared" si="17"/>
        <v>0</v>
      </c>
      <c r="AC22" s="100">
        <f t="shared" si="18"/>
        <v>0</v>
      </c>
      <c r="AD22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22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2" s="100">
        <f t="shared" si="19"/>
        <v>0</v>
      </c>
      <c r="AG22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22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2" s="100">
        <f t="shared" si="20"/>
        <v>0</v>
      </c>
      <c r="AJ22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22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2" s="100">
        <f t="shared" si="21"/>
        <v>0</v>
      </c>
      <c r="AM22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22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2" s="100">
        <f t="shared" si="22"/>
        <v>0</v>
      </c>
      <c r="AP22" s="100">
        <f>ROUND(SUMIF('Budget Template'!DY:DY,'Gantt Chart'!BG:BG,'Budget Template'!DK:DK)+SUMIF('Budget Template'!DY:DY,'Gantt Chart'!BG:BG,'Budget Template'!DM:DM),2)</f>
        <v>0</v>
      </c>
      <c r="AQ22" s="100">
        <f>ROUND(SUMIF('Budget Template'!DY:DY,'Gantt Chart'!BG:BG,'Budget Template'!DL:DL)+SUMIF('Budget Template'!DY:DY,'Gantt Chart'!BG:BG,'Budget Template'!DN:DN),2)</f>
        <v>0</v>
      </c>
      <c r="AR22" s="100">
        <f t="shared" si="23"/>
        <v>0</v>
      </c>
      <c r="AS22" s="100">
        <f>ROUND(SUMIF('Budget Template'!DY:DY,'Gantt Chart'!BG:BG,'Budget Template'!DO:DO),2)</f>
        <v>0</v>
      </c>
      <c r="AT22" s="100">
        <f>ROUND(SUMIF('Budget Template'!DY:DY,'Gantt Chart'!BG:BG,'Budget Template'!DP:DP),2)</f>
        <v>0</v>
      </c>
      <c r="AU22" s="100"/>
      <c r="AV22" s="100"/>
      <c r="AW22" s="100"/>
      <c r="AX22" s="100"/>
      <c r="AY22" s="100"/>
      <c r="AZ22" s="100"/>
      <c r="BA22" s="100"/>
      <c r="BB22" s="100"/>
      <c r="BC22" s="100"/>
      <c r="BD22" s="100">
        <f t="shared" si="24"/>
        <v>0</v>
      </c>
      <c r="BE22" s="100">
        <f t="shared" si="25"/>
        <v>0</v>
      </c>
      <c r="BF22" s="100">
        <f t="shared" si="26"/>
        <v>0</v>
      </c>
      <c r="BG22" s="29"/>
    </row>
    <row r="23" spans="1:59" ht="13" x14ac:dyDescent="0.35">
      <c r="A23" s="29"/>
      <c r="B23" s="145"/>
      <c r="C23" s="147"/>
      <c r="D23" s="167"/>
      <c r="E23" s="86">
        <f t="shared" ref="E23" si="27">SUM(G23:X23)</f>
        <v>0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32">
        <f t="shared" ref="Y23" si="28">ROUND(SUM(G23:X23),0)</f>
        <v>0</v>
      </c>
      <c r="Z23" s="33"/>
      <c r="AA23" s="33">
        <f t="shared" ref="AA23" si="29">E23-Y23</f>
        <v>0</v>
      </c>
      <c r="AC23" s="100">
        <f t="shared" ref="AC23" si="30">IFERROR(ROUND(G23+H23+I23,2),0)</f>
        <v>0</v>
      </c>
      <c r="AD23" s="100">
        <f>ROUND(SUMIF('Budget Template'!DY:DY,'Gantt Chart'!BG:BG,'Budget Template'!CK:CK)+SUMIF('Budget Template'!DY:DY,'Gantt Chart'!BG:BG,'Budget Template'!CM:CM)+SUMIF('Budget Template'!DY:DY,'Gantt Chart'!BG:BG,'Budget Template'!CO:CO),2)</f>
        <v>592500</v>
      </c>
      <c r="AE23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3" s="100">
        <f t="shared" ref="AF23" si="31">IFERROR(ROUND(J23+K23+L23,2),0)</f>
        <v>0</v>
      </c>
      <c r="AG23" s="100">
        <f>ROUND(SUMIF('Budget Template'!DY:DY,'Gantt Chart'!BG:BG,'Budget Template'!CQ:CQ)+SUMIF('Budget Template'!DY:DY,'Gantt Chart'!BG:BG,'Budget Template'!CS:CS)+SUMIF('Budget Template'!DY:DY,'Gantt Chart'!BG:BG,'Budget Template'!CU:CU),2)</f>
        <v>592500</v>
      </c>
      <c r="AH23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3" s="100">
        <f t="shared" ref="AI23" si="32">IFERROR(ROUND(M23+N23+O23+P23,2),0)</f>
        <v>0</v>
      </c>
      <c r="AJ23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790000</v>
      </c>
      <c r="AK23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3" s="100">
        <f t="shared" ref="AL23" si="33">IFERROR(ROUND(Q23+R23+S23,2),0)</f>
        <v>0</v>
      </c>
      <c r="AM23" s="100">
        <f>ROUND(SUMIF('Budget Template'!DY:DY,'Gantt Chart'!BG:BG,'Budget Template'!DE:DE)+SUMIF('Budget Template'!DY:DY,'Gantt Chart'!BG:BG,'Budget Template'!DG:DG)+SUMIF('Budget Template'!DY:DY,'Gantt Chart'!BG:BG,'Budget Template'!DI:DI),2)</f>
        <v>592500</v>
      </c>
      <c r="AN23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3" s="100">
        <f t="shared" ref="AO23" si="34">IFERROR(ROUND(T23+U23,2),0)</f>
        <v>0</v>
      </c>
      <c r="AP23" s="100">
        <f>ROUND(SUMIF('Budget Template'!DY:DY,'Gantt Chart'!BG:BG,'Budget Template'!DK:DK)+SUMIF('Budget Template'!DY:DY,'Gantt Chart'!BG:BG,'Budget Template'!DM:DM),2)</f>
        <v>395000</v>
      </c>
      <c r="AQ23" s="100">
        <f>ROUND(SUMIF('Budget Template'!DY:DY,'Gantt Chart'!BG:BG,'Budget Template'!DL:DL)+SUMIF('Budget Template'!DY:DY,'Gantt Chart'!BG:BG,'Budget Template'!DN:DN),2)</f>
        <v>0</v>
      </c>
      <c r="AR23" s="100">
        <f t="shared" ref="AR23" si="35">IFERROR(ROUND(V23,2),0)</f>
        <v>0</v>
      </c>
      <c r="AS23" s="100">
        <f>ROUND(SUMIF('Budget Template'!DY:DY,'Gantt Chart'!BG:BG,'Budget Template'!DO:DO),2)</f>
        <v>197500</v>
      </c>
      <c r="AT23" s="100">
        <f>ROUND(SUMIF('Budget Template'!DY:DY,'Gantt Chart'!BG:BG,'Budget Template'!DP:DP),2)</f>
        <v>0</v>
      </c>
      <c r="AU23" s="100"/>
      <c r="AV23" s="100"/>
      <c r="AW23" s="100"/>
      <c r="AX23" s="100"/>
      <c r="AY23" s="100"/>
      <c r="AZ23" s="100"/>
      <c r="BA23" s="100"/>
      <c r="BB23" s="100"/>
      <c r="BC23" s="100"/>
      <c r="BD23" s="100">
        <f t="shared" ref="BD23" si="36">ROUND(AC23+AF23+AI23+AL23+AO23+AR23+AU23+AX23+BA23,0)</f>
        <v>0</v>
      </c>
      <c r="BE23" s="100">
        <f t="shared" ref="BE23" si="37">ROUND(AD23+AG23+AJ23+AM23+AP23+AS23+AV23+AY23+BB23,0)</f>
        <v>3160000</v>
      </c>
      <c r="BF23" s="100">
        <f t="shared" ref="BF23" si="38">ROUND(AE23+AH23+AK23+AN23+AQ23+AT23+AW23+AZ23+BC23,0)</f>
        <v>0</v>
      </c>
      <c r="BG23" s="29" t="s">
        <v>44</v>
      </c>
    </row>
    <row r="24" spans="1:59" ht="13" x14ac:dyDescent="0.35">
      <c r="A24" s="29"/>
      <c r="B24" s="145"/>
      <c r="C24" s="147"/>
      <c r="D24" s="167"/>
      <c r="E24" s="86">
        <f t="shared" si="15"/>
        <v>0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32">
        <f t="shared" si="16"/>
        <v>0</v>
      </c>
      <c r="Z24" s="33"/>
      <c r="AA24" s="33">
        <f t="shared" si="17"/>
        <v>0</v>
      </c>
      <c r="AC24" s="100">
        <f t="shared" si="18"/>
        <v>0</v>
      </c>
      <c r="AD24" s="100">
        <f>ROUND(SUMIF('Budget Template'!DY:DY,'Gantt Chart'!BG:BG,'Budget Template'!CK:CK)+SUMIF('Budget Template'!DY:DY,'Gantt Chart'!BG:BG,'Budget Template'!CM:CM)+SUMIF('Budget Template'!DY:DY,'Gantt Chart'!BG:BG,'Budget Template'!CO:CO),2)</f>
        <v>592500</v>
      </c>
      <c r="AE24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4" s="100">
        <f t="shared" si="19"/>
        <v>0</v>
      </c>
      <c r="AG24" s="100">
        <f>ROUND(SUMIF('Budget Template'!DY:DY,'Gantt Chart'!BG:BG,'Budget Template'!CQ:CQ)+SUMIF('Budget Template'!DY:DY,'Gantt Chart'!BG:BG,'Budget Template'!CS:CS)+SUMIF('Budget Template'!DY:DY,'Gantt Chart'!BG:BG,'Budget Template'!CU:CU),2)</f>
        <v>592500</v>
      </c>
      <c r="AH24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4" s="100">
        <f t="shared" si="20"/>
        <v>0</v>
      </c>
      <c r="AJ24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790000</v>
      </c>
      <c r="AK24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4" s="100">
        <f t="shared" si="21"/>
        <v>0</v>
      </c>
      <c r="AM24" s="100">
        <f>ROUND(SUMIF('Budget Template'!DY:DY,'Gantt Chart'!BG:BG,'Budget Template'!DE:DE)+SUMIF('Budget Template'!DY:DY,'Gantt Chart'!BG:BG,'Budget Template'!DG:DG)+SUMIF('Budget Template'!DY:DY,'Gantt Chart'!BG:BG,'Budget Template'!DI:DI),2)</f>
        <v>592500</v>
      </c>
      <c r="AN24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4" s="100">
        <f t="shared" si="22"/>
        <v>0</v>
      </c>
      <c r="AP24" s="100">
        <f>ROUND(SUMIF('Budget Template'!DY:DY,'Gantt Chart'!BG:BG,'Budget Template'!DK:DK)+SUMIF('Budget Template'!DY:DY,'Gantt Chart'!BG:BG,'Budget Template'!DM:DM),2)</f>
        <v>395000</v>
      </c>
      <c r="AQ24" s="100">
        <f>ROUND(SUMIF('Budget Template'!DY:DY,'Gantt Chart'!BG:BG,'Budget Template'!DL:DL)+SUMIF('Budget Template'!DY:DY,'Gantt Chart'!BG:BG,'Budget Template'!DN:DN),2)</f>
        <v>0</v>
      </c>
      <c r="AR24" s="100">
        <f t="shared" si="23"/>
        <v>0</v>
      </c>
      <c r="AS24" s="100">
        <f>ROUND(SUMIF('Budget Template'!DY:DY,'Gantt Chart'!BG:BG,'Budget Template'!DO:DO),2)</f>
        <v>197500</v>
      </c>
      <c r="AT24" s="100">
        <f>ROUND(SUMIF('Budget Template'!DY:DY,'Gantt Chart'!BG:BG,'Budget Template'!DP:DP),2)</f>
        <v>0</v>
      </c>
      <c r="AU24" s="100"/>
      <c r="AV24" s="100"/>
      <c r="AW24" s="100"/>
      <c r="AX24" s="100"/>
      <c r="AY24" s="100"/>
      <c r="AZ24" s="100"/>
      <c r="BA24" s="100"/>
      <c r="BB24" s="100"/>
      <c r="BC24" s="100"/>
      <c r="BD24" s="100">
        <f t="shared" si="24"/>
        <v>0</v>
      </c>
      <c r="BE24" s="100">
        <f t="shared" si="25"/>
        <v>3160000</v>
      </c>
      <c r="BF24" s="100">
        <f t="shared" si="26"/>
        <v>0</v>
      </c>
      <c r="BG24" s="29" t="s">
        <v>46</v>
      </c>
    </row>
    <row r="25" spans="1:59" ht="13" x14ac:dyDescent="0.35">
      <c r="A25" s="29"/>
      <c r="B25" s="145"/>
      <c r="C25" s="147"/>
      <c r="D25" s="167"/>
      <c r="E25" s="86">
        <f t="shared" si="15"/>
        <v>0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32">
        <f t="shared" si="16"/>
        <v>0</v>
      </c>
      <c r="Z25" s="33"/>
      <c r="AA25" s="33">
        <f t="shared" si="17"/>
        <v>0</v>
      </c>
      <c r="AC25" s="100">
        <f t="shared" si="18"/>
        <v>0</v>
      </c>
      <c r="AD25" s="100">
        <f>ROUND(SUMIF('Budget Template'!DY:DY,'Gantt Chart'!BG:BG,'Budget Template'!CK:CK)+SUMIF('Budget Template'!DY:DY,'Gantt Chart'!BG:BG,'Budget Template'!CM:CM)+SUMIF('Budget Template'!DY:DY,'Gantt Chart'!BG:BG,'Budget Template'!CO:CO),2)</f>
        <v>810000</v>
      </c>
      <c r="AE25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5" s="100">
        <f t="shared" si="19"/>
        <v>0</v>
      </c>
      <c r="AG25" s="100">
        <f>ROUND(SUMIF('Budget Template'!DY:DY,'Gantt Chart'!BG:BG,'Budget Template'!CQ:CQ)+SUMIF('Budget Template'!DY:DY,'Gantt Chart'!BG:BG,'Budget Template'!CS:CS)+SUMIF('Budget Template'!DY:DY,'Gantt Chart'!BG:BG,'Budget Template'!CU:CU),2)</f>
        <v>810000</v>
      </c>
      <c r="AH25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5" s="100">
        <f t="shared" si="20"/>
        <v>0</v>
      </c>
      <c r="AJ25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1080000</v>
      </c>
      <c r="AK25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5" s="100">
        <f t="shared" si="21"/>
        <v>0</v>
      </c>
      <c r="AM25" s="100">
        <f>ROUND(SUMIF('Budget Template'!DY:DY,'Gantt Chart'!BG:BG,'Budget Template'!DE:DE)+SUMIF('Budget Template'!DY:DY,'Gantt Chart'!BG:BG,'Budget Template'!DG:DG)+SUMIF('Budget Template'!DY:DY,'Gantt Chart'!BG:BG,'Budget Template'!DI:DI),2)</f>
        <v>810000</v>
      </c>
      <c r="AN25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5" s="100">
        <f t="shared" si="22"/>
        <v>0</v>
      </c>
      <c r="AP25" s="100">
        <f>ROUND(SUMIF('Budget Template'!DY:DY,'Gantt Chart'!BG:BG,'Budget Template'!DK:DK)+SUMIF('Budget Template'!DY:DY,'Gantt Chart'!BG:BG,'Budget Template'!DM:DM),2)</f>
        <v>540000</v>
      </c>
      <c r="AQ25" s="100">
        <f>ROUND(SUMIF('Budget Template'!DY:DY,'Gantt Chart'!BG:BG,'Budget Template'!DL:DL)+SUMIF('Budget Template'!DY:DY,'Gantt Chart'!BG:BG,'Budget Template'!DN:DN),2)</f>
        <v>0</v>
      </c>
      <c r="AR25" s="100">
        <f t="shared" si="23"/>
        <v>0</v>
      </c>
      <c r="AS25" s="100">
        <f>ROUND(SUMIF('Budget Template'!DY:DY,'Gantt Chart'!BG:BG,'Budget Template'!DO:DO),2)</f>
        <v>270000</v>
      </c>
      <c r="AT25" s="100">
        <f>ROUND(SUMIF('Budget Template'!DY:DY,'Gantt Chart'!BG:BG,'Budget Template'!DP:DP),2)</f>
        <v>0</v>
      </c>
      <c r="AU25" s="100"/>
      <c r="AV25" s="100"/>
      <c r="AW25" s="100"/>
      <c r="AX25" s="100"/>
      <c r="AY25" s="100"/>
      <c r="AZ25" s="100"/>
      <c r="BA25" s="100"/>
      <c r="BB25" s="100"/>
      <c r="BC25" s="100"/>
      <c r="BD25" s="100">
        <f t="shared" si="24"/>
        <v>0</v>
      </c>
      <c r="BE25" s="100">
        <f t="shared" si="25"/>
        <v>4320000</v>
      </c>
      <c r="BF25" s="100">
        <f t="shared" si="26"/>
        <v>0</v>
      </c>
      <c r="BG25" s="29" t="s">
        <v>48</v>
      </c>
    </row>
    <row r="26" spans="1:59" ht="13" x14ac:dyDescent="0.35">
      <c r="A26" s="29"/>
      <c r="B26" s="145"/>
      <c r="C26" s="147"/>
      <c r="D26" s="167"/>
      <c r="E26" s="86">
        <f t="shared" si="15"/>
        <v>0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32">
        <f t="shared" si="16"/>
        <v>0</v>
      </c>
      <c r="Z26" s="33"/>
      <c r="AA26" s="33">
        <f t="shared" si="17"/>
        <v>0</v>
      </c>
      <c r="AC26" s="100">
        <f t="shared" si="18"/>
        <v>0</v>
      </c>
      <c r="AD26" s="100">
        <f>ROUND(SUMIF('Budget Template'!DY:DY,'Gantt Chart'!BG:BG,'Budget Template'!CK:CK)+SUMIF('Budget Template'!DY:DY,'Gantt Chart'!BG:BG,'Budget Template'!CM:CM)+SUMIF('Budget Template'!DY:DY,'Gantt Chart'!BG:BG,'Budget Template'!CO:CO),2)</f>
        <v>810000</v>
      </c>
      <c r="AE26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6" s="100">
        <f t="shared" si="19"/>
        <v>0</v>
      </c>
      <c r="AG26" s="100">
        <f>ROUND(SUMIF('Budget Template'!DY:DY,'Gantt Chart'!BG:BG,'Budget Template'!CQ:CQ)+SUMIF('Budget Template'!DY:DY,'Gantt Chart'!BG:BG,'Budget Template'!CS:CS)+SUMIF('Budget Template'!DY:DY,'Gantt Chart'!BG:BG,'Budget Template'!CU:CU),2)</f>
        <v>810000</v>
      </c>
      <c r="AH26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6" s="100">
        <f t="shared" si="20"/>
        <v>0</v>
      </c>
      <c r="AJ26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1080000</v>
      </c>
      <c r="AK26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6" s="100">
        <f t="shared" si="21"/>
        <v>0</v>
      </c>
      <c r="AM26" s="100">
        <f>ROUND(SUMIF('Budget Template'!DY:DY,'Gantt Chart'!BG:BG,'Budget Template'!DE:DE)+SUMIF('Budget Template'!DY:DY,'Gantt Chart'!BG:BG,'Budget Template'!DG:DG)+SUMIF('Budget Template'!DY:DY,'Gantt Chart'!BG:BG,'Budget Template'!DI:DI),2)</f>
        <v>810000</v>
      </c>
      <c r="AN26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6" s="100">
        <f t="shared" si="22"/>
        <v>0</v>
      </c>
      <c r="AP26" s="100">
        <f>ROUND(SUMIF('Budget Template'!DY:DY,'Gantt Chart'!BG:BG,'Budget Template'!DK:DK)+SUMIF('Budget Template'!DY:DY,'Gantt Chart'!BG:BG,'Budget Template'!DM:DM),2)</f>
        <v>540000</v>
      </c>
      <c r="AQ26" s="100">
        <f>ROUND(SUMIF('Budget Template'!DY:DY,'Gantt Chart'!BG:BG,'Budget Template'!DL:DL)+SUMIF('Budget Template'!DY:DY,'Gantt Chart'!BG:BG,'Budget Template'!DN:DN),2)</f>
        <v>0</v>
      </c>
      <c r="AR26" s="100">
        <f t="shared" si="23"/>
        <v>0</v>
      </c>
      <c r="AS26" s="100">
        <f>ROUND(SUMIF('Budget Template'!DY:DY,'Gantt Chart'!BG:BG,'Budget Template'!DO:DO),2)</f>
        <v>270000</v>
      </c>
      <c r="AT26" s="100">
        <f>ROUND(SUMIF('Budget Template'!DY:DY,'Gantt Chart'!BG:BG,'Budget Template'!DP:DP),2)</f>
        <v>0</v>
      </c>
      <c r="AU26" s="100"/>
      <c r="AV26" s="100"/>
      <c r="AW26" s="100"/>
      <c r="AX26" s="100"/>
      <c r="AY26" s="100"/>
      <c r="AZ26" s="100"/>
      <c r="BA26" s="100"/>
      <c r="BB26" s="100"/>
      <c r="BC26" s="100"/>
      <c r="BD26" s="100">
        <f t="shared" si="24"/>
        <v>0</v>
      </c>
      <c r="BE26" s="100">
        <f t="shared" si="25"/>
        <v>4320000</v>
      </c>
      <c r="BF26" s="100">
        <f t="shared" si="26"/>
        <v>0</v>
      </c>
      <c r="BG26" s="29" t="s">
        <v>50</v>
      </c>
    </row>
    <row r="27" spans="1:59" ht="13" x14ac:dyDescent="0.35">
      <c r="A27" s="29"/>
      <c r="B27" s="145"/>
      <c r="C27" s="147"/>
      <c r="D27" s="167"/>
      <c r="E27" s="86">
        <f t="shared" ref="E27" si="39">SUM(G27:X27)</f>
        <v>0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32">
        <f t="shared" ref="Y27" si="40">ROUND(SUM(G27:X27),0)</f>
        <v>0</v>
      </c>
      <c r="Z27" s="33"/>
      <c r="AA27" s="33">
        <f t="shared" ref="AA27" si="41">E27-Y27</f>
        <v>0</v>
      </c>
      <c r="AC27" s="100">
        <f t="shared" ref="AC27" si="42">IFERROR(ROUND(G27+H27+I27,2),0)</f>
        <v>0</v>
      </c>
      <c r="AD27" s="100">
        <f>ROUND(SUMIF('Budget Template'!DY:DY,'Gantt Chart'!BG:BG,'Budget Template'!CK:CK)+SUMIF('Budget Template'!DY:DY,'Gantt Chart'!BG:BG,'Budget Template'!CM:CM)+SUMIF('Budget Template'!DY:DY,'Gantt Chart'!BG:BG,'Budget Template'!CO:CO),2)</f>
        <v>0</v>
      </c>
      <c r="AE27" s="100">
        <f>ROUND(SUMIF('Budget Template'!DY:DY,'Gantt Chart'!BG:BG,'Budget Template'!CL:CL)+SUMIF('Budget Template'!DY:DY,'Gantt Chart'!BG:BG,'Budget Template'!CN:CN)+SUMIF('Budget Template'!DY:DY,'Gantt Chart'!BG:BG,'Budget Template'!CP:CP),0)</f>
        <v>0</v>
      </c>
      <c r="AF27" s="100">
        <f t="shared" ref="AF27" si="43">IFERROR(ROUND(J27+K27+L27,2),0)</f>
        <v>0</v>
      </c>
      <c r="AG27" s="100">
        <f>ROUND(SUMIF('Budget Template'!DY:DY,'Gantt Chart'!BG:BG,'Budget Template'!CQ:CQ)+SUMIF('Budget Template'!DY:DY,'Gantt Chart'!BG:BG,'Budget Template'!CS:CS)+SUMIF('Budget Template'!DY:DY,'Gantt Chart'!BG:BG,'Budget Template'!CU:CU),2)</f>
        <v>0</v>
      </c>
      <c r="AH27" s="100">
        <f>ROUND(SUMIF('Budget Template'!DY:DY,'Gantt Chart'!BG:BG,'Budget Template'!CR:CR)+SUMIF('Budget Template'!DY:DY,'Gantt Chart'!BG:BG,'Budget Template'!CT:CT)+SUMIF('Budget Template'!DY:DY,'Gantt Chart'!BG:BG,'Budget Template'!CV:CV),2)</f>
        <v>0</v>
      </c>
      <c r="AI27" s="100">
        <f t="shared" ref="AI27" si="44">IFERROR(ROUND(M27+N27+O27+P27,2),0)</f>
        <v>0</v>
      </c>
      <c r="AJ27" s="100">
        <f>ROUND(SUMIF('Budget Template'!DY:DY,'Gantt Chart'!BG:BG,'Budget Template'!CW:CW)+SUMIF('Budget Template'!DY:DY,'Gantt Chart'!BG:BG,'Budget Template'!CY:CY)+SUMIF('Budget Template'!DY:DY,'Gantt Chart'!BG:BG,'Budget Template'!DA:DA)+SUMIF('Budget Template'!DY:DY,'Gantt Chart'!BG:BG,'Budget Template'!DC:DC),2)</f>
        <v>0</v>
      </c>
      <c r="AK27" s="100">
        <f>ROUND(SUMIF('Budget Template'!DY:DY,'Gantt Chart'!BG:BG,'Budget Template'!CX:CX)+SUMIF('Budget Template'!DY:DY,'Gantt Chart'!BG:BG,'Budget Template'!CZ:CZ)+SUMIF('Budget Template'!DY:DY,'Gantt Chart'!BG:BG,'Budget Template'!DB:DB)+SUMIF('Budget Template'!DY:DY,'Gantt Chart'!BG:BG,'Budget Template'!DD:DD),2)</f>
        <v>0</v>
      </c>
      <c r="AL27" s="100">
        <f t="shared" ref="AL27" si="45">IFERROR(ROUND(Q27+R27+S27,2),0)</f>
        <v>0</v>
      </c>
      <c r="AM27" s="100">
        <f>ROUND(SUMIF('Budget Template'!DY:DY,'Gantt Chart'!BG:BG,'Budget Template'!DE:DE)+SUMIF('Budget Template'!DY:DY,'Gantt Chart'!BG:BG,'Budget Template'!DG:DG)+SUMIF('Budget Template'!DY:DY,'Gantt Chart'!BG:BG,'Budget Template'!DI:DI),2)</f>
        <v>0</v>
      </c>
      <c r="AN27" s="100">
        <f>ROUND(SUMIF('Budget Template'!DY:DY,'Gantt Chart'!BG:BG,'Budget Template'!DF:DF)+SUMIF('Budget Template'!DY:DY,'Gantt Chart'!BG:BG,'Budget Template'!DH:DH)+SUMIF('Budget Template'!DY:DY,'Gantt Chart'!BG:BG,'Budget Template'!DJ:DJ),2)</f>
        <v>0</v>
      </c>
      <c r="AO27" s="100">
        <f t="shared" ref="AO27" si="46">IFERROR(ROUND(T27+U27,2),0)</f>
        <v>0</v>
      </c>
      <c r="AP27" s="100">
        <f>ROUND(SUMIF('Budget Template'!DY:DY,'Gantt Chart'!BG:BG,'Budget Template'!DK:DK)+SUMIF('Budget Template'!DY:DY,'Gantt Chart'!BG:BG,'Budget Template'!DM:DM),2)</f>
        <v>0</v>
      </c>
      <c r="AQ27" s="100">
        <f>ROUND(SUMIF('Budget Template'!DY:DY,'Gantt Chart'!BG:BG,'Budget Template'!DL:DL)+SUMIF('Budget Template'!DY:DY,'Gantt Chart'!BG:BG,'Budget Template'!DN:DN),2)</f>
        <v>0</v>
      </c>
      <c r="AR27" s="100">
        <f t="shared" ref="AR27" si="47">IFERROR(ROUND(V27,2),0)</f>
        <v>0</v>
      </c>
      <c r="AS27" s="100">
        <f>ROUND(SUMIF('Budget Template'!DY:DY,'Gantt Chart'!BG:BG,'Budget Template'!DO:DO),2)</f>
        <v>0</v>
      </c>
      <c r="AT27" s="100">
        <f>ROUND(SUMIF('Budget Template'!DY:DY,'Gantt Chart'!BG:BG,'Budget Template'!DP:DP),2)</f>
        <v>0</v>
      </c>
      <c r="AU27" s="100"/>
      <c r="AV27" s="100"/>
      <c r="AW27" s="100"/>
      <c r="AX27" s="100"/>
      <c r="AY27" s="100"/>
      <c r="AZ27" s="100"/>
      <c r="BA27" s="100"/>
      <c r="BB27" s="100"/>
      <c r="BC27" s="100"/>
      <c r="BD27" s="100">
        <f t="shared" ref="BD27" si="48">ROUND(AC27+AF27+AI27+AL27+AO27+AR27+AU27+AX27+BA27,0)</f>
        <v>0</v>
      </c>
      <c r="BE27" s="100">
        <f t="shared" ref="BE27" si="49">ROUND(AD27+AG27+AJ27+AM27+AP27+AS27+AV27+AY27+BB27,0)</f>
        <v>0</v>
      </c>
      <c r="BF27" s="100">
        <f t="shared" ref="BF27" si="50">ROUND(AE27+AH27+AK27+AN27+AQ27+AT27+AW27+AZ27+BC27,0)</f>
        <v>0</v>
      </c>
      <c r="BG27" s="29"/>
    </row>
    <row r="28" spans="1:59" x14ac:dyDescent="0.35"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</row>
    <row r="29" spans="1:59" ht="13" x14ac:dyDescent="0.35">
      <c r="AC29" s="153" t="s">
        <v>246</v>
      </c>
      <c r="AD29" s="153">
        <f>SUM(AD8:AD28)</f>
        <v>3615000</v>
      </c>
      <c r="AE29" s="153">
        <f>SUM(AE8:AE28)</f>
        <v>0</v>
      </c>
      <c r="AF29" s="153"/>
      <c r="AG29" s="153">
        <f>SUM(AG8:AG28)</f>
        <v>3615000</v>
      </c>
      <c r="AH29" s="153">
        <f>SUM(AH8:AH28)</f>
        <v>0</v>
      </c>
      <c r="AI29" s="153"/>
      <c r="AJ29" s="153">
        <f>SUM(AJ8:AJ28)</f>
        <v>4820000</v>
      </c>
      <c r="AK29" s="153">
        <f>SUM(AK8:AK28)</f>
        <v>0</v>
      </c>
      <c r="AL29" s="153"/>
      <c r="AM29" s="153">
        <f>SUM(AM8:AM28)</f>
        <v>3615000</v>
      </c>
      <c r="AN29" s="153">
        <f>SUM(AN8:AN28)</f>
        <v>0</v>
      </c>
      <c r="AO29" s="153"/>
      <c r="AP29" s="153">
        <f>SUM(AP8:AP28)</f>
        <v>2410000</v>
      </c>
      <c r="AQ29" s="153">
        <f>SUM(AQ8:AQ28)</f>
        <v>0</v>
      </c>
      <c r="AR29" s="153"/>
      <c r="AS29" s="153">
        <f>SUM(AS8:AS28)</f>
        <v>1205000</v>
      </c>
      <c r="AT29" s="153">
        <f>SUM(AT8:AT28)</f>
        <v>0</v>
      </c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>
        <f>SUM(BE8:BE28)</f>
        <v>19280000</v>
      </c>
      <c r="BF29" s="153">
        <f>SUM(BF8:BF28)</f>
        <v>0</v>
      </c>
      <c r="BG29" s="162"/>
    </row>
    <row r="30" spans="1:59" ht="13" x14ac:dyDescent="0.35">
      <c r="AC30" s="153" t="s">
        <v>31</v>
      </c>
      <c r="AD30" s="153">
        <f>'Budget Template'!CK112+'Budget Template'!CM112+'Budget Template'!CO112-AD29</f>
        <v>1620000</v>
      </c>
      <c r="AE30" s="153">
        <f>'Budget Template'!CL112+'Budget Template'!CN112+'Budget Template'!CP112-AE29</f>
        <v>0</v>
      </c>
      <c r="AF30" s="153"/>
      <c r="AG30" s="153">
        <f>'Budget Template'!CQ112+'Budget Template'!CS112+'Budget Template'!CU112-AG29</f>
        <v>1620000</v>
      </c>
      <c r="AH30" s="153">
        <f>'Budget Template'!CR112+'Budget Template'!CT112+'Budget Template'!CV112-AH29</f>
        <v>0</v>
      </c>
      <c r="AI30" s="153"/>
      <c r="AJ30" s="153">
        <f>'Budget Template'!CW112+'Budget Template'!CY112+'Budget Template'!DA112+'Budget Template'!DC112-AJ29</f>
        <v>2160000</v>
      </c>
      <c r="AK30" s="153">
        <f>'Budget Template'!CX112+'Budget Template'!CZ112+'Budget Template'!DB112+'Budget Template'!DD112-AK29</f>
        <v>0</v>
      </c>
      <c r="AL30" s="153"/>
      <c r="AM30" s="153">
        <f>'Budget Template'!DE112+'Budget Template'!DG112+'Budget Template'!DI112-AM29</f>
        <v>1620000</v>
      </c>
      <c r="AN30" s="153">
        <f>'Budget Template'!DF112+'Budget Template'!DH112+'Budget Template'!DJ112-AN29</f>
        <v>0</v>
      </c>
      <c r="AO30" s="153"/>
      <c r="AP30" s="153">
        <f>'Budget Template'!DK112+'Budget Template'!DM112-AP29</f>
        <v>1080000</v>
      </c>
      <c r="AQ30" s="153">
        <f>'Budget Template'!DL112+'Budget Template'!DN112-AQ29</f>
        <v>0</v>
      </c>
      <c r="AR30" s="153"/>
      <c r="AS30" s="153">
        <f>'Budget Template'!DO112-AS29</f>
        <v>540000</v>
      </c>
      <c r="AT30" s="153">
        <f>'Budget Template'!DP112-AT29</f>
        <v>0</v>
      </c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>
        <f>'Budget Template'!DU112-'Gantt Chart'!BE29</f>
        <v>8640000</v>
      </c>
      <c r="BF30" s="153">
        <f>'Budget Template'!DV112-'Gantt Chart'!BF29</f>
        <v>0</v>
      </c>
      <c r="BG30" s="161"/>
    </row>
    <row r="31" spans="1:59" x14ac:dyDescent="0.35"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</row>
  </sheetData>
  <autoFilter ref="A7:CU27">
    <sortState ref="A8:BY83">
      <sortCondition sortBy="cellColor" ref="B7" dxfId="0"/>
    </sortState>
  </autoFilter>
  <mergeCells count="11">
    <mergeCell ref="AC5:BF5"/>
    <mergeCell ref="AC6:AE6"/>
    <mergeCell ref="AF6:AH6"/>
    <mergeCell ref="AI6:AK6"/>
    <mergeCell ref="BD6:BF6"/>
    <mergeCell ref="AL6:AN6"/>
    <mergeCell ref="AO6:AQ6"/>
    <mergeCell ref="AR6:AT6"/>
    <mergeCell ref="AU6:AW6"/>
    <mergeCell ref="AX6:AZ6"/>
    <mergeCell ref="BA6:BC6"/>
  </mergeCells>
  <pageMargins left="0.7" right="0.7" top="0.75" bottom="0.75" header="0.3" footer="0.3"/>
  <pageSetup paperSize="9" scale="44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7E509512C98C4FAF3771CA0A7A0D18" ma:contentTypeVersion="15" ma:contentTypeDescription="Create a new document." ma:contentTypeScope="" ma:versionID="bf7e23a8859d12f3ce0e3b005b16faa2">
  <xsd:schema xmlns:xsd="http://www.w3.org/2001/XMLSchema" xmlns:xs="http://www.w3.org/2001/XMLSchema" xmlns:p="http://schemas.microsoft.com/office/2006/metadata/properties" xmlns:ns2="5480e90f-0991-4288-82a0-d8018838ce76" xmlns:ns3="16ba0813-52c7-4525-8367-1e64044f95cb" targetNamespace="http://schemas.microsoft.com/office/2006/metadata/properties" ma:root="true" ma:fieldsID="c63930461770dc615c22a7a5495bf0cb" ns2:_="" ns3:_="">
    <xsd:import namespace="5480e90f-0991-4288-82a0-d8018838ce76"/>
    <xsd:import namespace="16ba0813-52c7-4525-8367-1e64044f95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0e90f-0991-4288-82a0-d8018838ce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1616629-9183-4d38-9e3a-f9db27d53a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a0813-52c7-4525-8367-1e64044f95c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139bf05-ef6b-4e79-9b2b-64c4ad20d693}" ma:internalName="TaxCatchAll" ma:showField="CatchAllData" ma:web="16ba0813-52c7-4525-8367-1e64044f95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22138-B2B4-4858-96FA-9E2DF94F1656}"/>
</file>

<file path=customXml/itemProps2.xml><?xml version="1.0" encoding="utf-8"?>
<ds:datastoreItem xmlns:ds="http://schemas.openxmlformats.org/officeDocument/2006/customXml" ds:itemID="{19B162BF-5320-4D42-9841-1286853127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Budget Preparation Template</vt:lpstr>
      <vt:lpstr>Budget Template</vt:lpstr>
      <vt:lpstr>Actual Paid</vt:lpstr>
      <vt:lpstr>Gantt Chart</vt:lpstr>
      <vt:lpstr>'Budget Preparation Template'!Print_Area</vt:lpstr>
      <vt:lpstr>'Budget Template'!Print_Area</vt:lpstr>
      <vt:lpstr>'Gantt Chart'!Print_Area</vt:lpstr>
      <vt:lpstr>'Budget Preparation Template'!Print_Titles</vt:lpstr>
      <vt:lpstr>'Budget Template'!Print_Titles</vt:lpstr>
      <vt:lpstr>'Gantt Chart'!Print_Titles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WorldFish</dc:creator>
  <cp:keywords/>
  <dc:description/>
  <cp:lastModifiedBy>Windows User</cp:lastModifiedBy>
  <cp:revision/>
  <dcterms:created xsi:type="dcterms:W3CDTF">2022-02-05T02:43:32Z</dcterms:created>
  <dcterms:modified xsi:type="dcterms:W3CDTF">2022-08-31T03:40:55Z</dcterms:modified>
  <cp:category/>
  <cp:contentStatus/>
</cp:coreProperties>
</file>